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 de Proposta Comercial" sheetId="1" state="visible" r:id="rId2"/>
    <sheet name="Cronograma Físico Financeiro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<sst xmlns="http://schemas.openxmlformats.org/spreadsheetml/2006/main" count="475" uniqueCount="225">
  <si>
    <t xml:space="preserve">DIRETORIA DE ADMINISTRAÇÃO E FINANÇAS - DIRAFI</t>
  </si>
  <si>
    <t xml:space="preserve">DIVISÃO DE GESTÃO ADMINISTRATIVA - DIVGEA</t>
  </si>
  <si>
    <t xml:space="preserve">SEÇÃO DE ENGENHARIA - SECENG</t>
  </si>
  <si>
    <r>
      <rPr>
        <b val="true"/>
        <sz val="12"/>
        <color rgb="FF000000"/>
        <rFont val="Arial"/>
        <family val="2"/>
        <charset val="1"/>
      </rPr>
      <t xml:space="preserve">MODELO PARA APRESENTAÇÃO DA PROPOSTA COMERCIAL - 
(Preencher </t>
    </r>
    <r>
      <rPr>
        <b val="true"/>
        <u val="single"/>
        <sz val="12"/>
        <color rgb="FF000000"/>
        <rFont val="Arial"/>
        <family val="2"/>
        <charset val="1"/>
      </rPr>
      <t xml:space="preserve">somente</t>
    </r>
    <r>
      <rPr>
        <b val="true"/>
        <sz val="12"/>
        <color rgb="FF000000"/>
        <rFont val="Arial"/>
        <family val="2"/>
        <charset val="1"/>
      </rPr>
      <t xml:space="preserve"> os campos em amarelo)</t>
    </r>
  </si>
  <si>
    <t xml:space="preserve">Razão social:</t>
  </si>
  <si>
    <t xml:space="preserve">Nome fantasia:</t>
  </si>
  <si>
    <t xml:space="preserve">CNPJ:</t>
  </si>
  <si>
    <t xml:space="preserve">Inscr. estadual:</t>
  </si>
  <si>
    <t xml:space="preserve">Inscr.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</si>
  <si>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</si>
  <si>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</si>
  <si>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</si>
  <si>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</si>
  <si>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</si>
  <si>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Prazo de entrega conforme condições do Termo de Referência.</t>
  </si>
  <si>
    <t xml:space="preserve">A validade desta proposta é de 60 (sessenta) dias, conforme art. 64, §3º, da Lei 8.666/93.</t>
  </si>
  <si>
    <r>
      <rPr>
        <sz val="10"/>
        <color rgb="FF000000"/>
        <rFont val="Arial"/>
        <family val="2"/>
        <charset val="1"/>
      </rPr>
      <t xml:space="preserve">A presente proposta comercial está de acordo com todas as condições do </t>
    </r>
    <r>
      <rPr>
        <b val="true"/>
        <sz val="10"/>
        <color rgb="FF000000"/>
        <rFont val="Arial"/>
        <family val="2"/>
        <charset val="1"/>
      </rPr>
      <t xml:space="preserve">Edital nº 36/2022</t>
    </r>
  </si>
  <si>
    <t xml:space="preserve">Todos os itens da proposta são compostos por transporte, fornecimento e serviços necessários a execução do objeto contratual.</t>
  </si>
  <si>
    <t xml:space="preserve">Visita técnica facultativa</t>
  </si>
  <si>
    <t xml:space="preserve">Declaro conhecer as condições de realização dos serviços, bem como as instalações existentes e, que tive a oportunidade de realizar visita técnica ao local. Assumo integralmente a responsabilidade por minha proposta, a qual  contempla todos os recursos e custos necessários para execução completa do objeto contratado. Desta forma, fica claro que, eventuais prejuízos em virtude da omissão na verificação de condições especificas de execução e do local da obra, por não realizar a visita técnica facultativa, é de única e exclusiva responsabilidade da licitante. </t>
  </si>
  <si>
    <t xml:space="preserve">Condições de Pagamento:</t>
  </si>
  <si>
    <r>
      <rPr>
        <sz val="10"/>
        <color rgb="FF000000"/>
        <rFont val="Arial"/>
        <family val="2"/>
        <charset val="1"/>
      </rPr>
      <t xml:space="preserve">As condições de pagamento são as descritas abaixo, constantes dos modelos de </t>
    </r>
    <r>
      <rPr>
        <u val="single"/>
        <sz val="10"/>
        <color rgb="FF000000"/>
        <rFont val="Arial"/>
        <family val="2"/>
        <charset val="1"/>
      </rPr>
      <t xml:space="preserve">Minuta de Contrato / Contratação por nota de empenho</t>
    </r>
    <r>
      <rPr>
        <sz val="10"/>
        <color rgb="FF000000"/>
        <rFont val="Arial"/>
        <family val="2"/>
        <charset val="1"/>
      </rPr>
      <t xml:space="preserve"> disponíveis no Portal da CMBH, ressalvadas possíveis alterações descritas no Termo de Referência. Em caso de conflito entre as informações do Termo de Referência e as condições abaixo, prevalecerá o Termo de Referência.</t>
    </r>
  </si>
  <si>
    <t xml:space="preserve">O pagamento será efetuado por cobrança bancária em carteira sem vencimento, por depósito bancário ou por outro meio que vier a ser definido pela CMBH, de ofício ou a pedido formal e justificado da CONTRATADA, após a execução do objeto e a sua aceitação definitiva pela CMBH, no prazo máximo de 10 (dez) dias úteis a contar, ainda, da data da correspondente nota fiscal (corretamente preenchida e liquidada) à Divisão de Gestão Financeira da CMBH, observadas as demais disposições deste termo.</t>
  </si>
  <si>
    <t xml:space="preserve">A CMBH não efetuará pagamento por meio de documentos com data de vencimento pré-estabelecida.</t>
  </si>
  <si>
    <t xml:space="preserve">Penalidades:</t>
  </si>
  <si>
    <t xml:space="preserve">Pela inexecução total ou parcial da contratação poderá a CMBH aplicar à CONTRATADA, além das demais cominações legais pertinentes, as sanções previstas na Portaria nº 16.707, de 25 de agosto de 2016 e alterações constantes do Termo de Referência. Em caso de conflito entre as informações do Termo de Referência e a Portaria prevalecerá o Termo de Referência.</t>
  </si>
  <si>
    <t xml:space="preserve">Inexistência de proibição de contratar com a Administração Pública:</t>
  </si>
  <si>
    <t xml:space="preserve">“Declaro, para os devidos fins, que esta empresa não se enquadra em qualquer caso de proibição previsto na legislação vigente para licitar ou contratar com a Administração Pública”.</t>
  </si>
  <si>
    <t xml:space="preserve">Preço de Referência: </t>
  </si>
  <si>
    <t xml:space="preserve">Desconto no Preço de Referência (%)*:</t>
  </si>
  <si>
    <t xml:space="preserve">%</t>
  </si>
  <si>
    <t xml:space="preserve">Valor Final da Proposta com Desconto</t>
  </si>
  <si>
    <t xml:space="preserve">* Se o valor do desconto for informado com mais de duas casas decimais, o valor considerado na proposta será arredondado para baixo para obter um valor com duas casas decimais. Por exemplo: se for informado o valor 12,379 no campo Desconto no Preço de Referência, o valor considerado do desconto para formação da proposta comercial será de 12,37%.</t>
  </si>
  <si>
    <t xml:space="preserve">Local:</t>
  </si>
  <si>
    <t xml:space="preserve">Data:</t>
  </si>
  <si>
    <t xml:space="preserve">Assinatura do Responsável legal da empresa: </t>
  </si>
  <si>
    <t xml:space="preserve">Item</t>
  </si>
  <si>
    <t xml:space="preserve">Ação</t>
  </si>
  <si>
    <t xml:space="preserve">Periodicidade</t>
  </si>
  <si>
    <t xml:space="preserve">Unidade</t>
  </si>
  <si>
    <t xml:space="preserve">Quantidade</t>
  </si>
  <si>
    <t xml:space="preserve">Preço Unitário de referência</t>
  </si>
  <si>
    <t xml:space="preserve">Valor total de referência</t>
  </si>
  <si>
    <t xml:space="preserve">Preço unitário com desconto</t>
  </si>
  <si>
    <t xml:space="preserve">Valor total com desconto</t>
  </si>
  <si>
    <t xml:space="preserve">1.0</t>
  </si>
  <si>
    <t xml:space="preserve">Sistema de Extintores</t>
  </si>
  <si>
    <t xml:space="preserve">1.1</t>
  </si>
  <si>
    <r>
      <rPr>
        <sz val="10"/>
        <rFont val="Arial"/>
        <family val="2"/>
        <charset val="1"/>
      </rPr>
      <t xml:space="preserve">Conferência periódica, inspeção e </t>
    </r>
    <r>
      <rPr>
        <b val="true"/>
        <sz val="10"/>
        <rFont val="Arial"/>
        <family val="2"/>
        <charset val="1"/>
      </rPr>
      <t xml:space="preserve">manutenção de primeiro nível</t>
    </r>
    <r>
      <rPr>
        <sz val="10"/>
        <rFont val="Arial"/>
        <family val="2"/>
        <charset val="1"/>
      </rPr>
      <t xml:space="preserve"> em </t>
    </r>
    <r>
      <rPr>
        <b val="true"/>
        <sz val="10"/>
        <rFont val="Arial"/>
        <family val="2"/>
        <charset val="1"/>
      </rPr>
      <t xml:space="preserve">82 extintores tipo PQS 4A – 40BC, 6Kg</t>
    </r>
    <r>
      <rPr>
        <sz val="10"/>
        <rFont val="Arial"/>
        <family val="2"/>
        <charset val="1"/>
      </rPr>
      <t xml:space="preserve">, sem recarga, conforme previsto na NBR 12.962/2016  e na Portaria INMETRO n.º 005, de 04 de janeiro de 2011, com emissão de relatório.</t>
    </r>
  </si>
  <si>
    <t xml:space="preserve">mensal</t>
  </si>
  <si>
    <t xml:space="preserve">Inspeção do sistema</t>
  </si>
  <si>
    <t xml:space="preserve">1.2</t>
  </si>
  <si>
    <r>
      <rPr>
        <sz val="10"/>
        <rFont val="Arial"/>
        <family val="2"/>
        <charset val="1"/>
      </rPr>
      <t xml:space="preserve">Inspeção e </t>
    </r>
    <r>
      <rPr>
        <b val="true"/>
        <sz val="10"/>
        <rFont val="Arial"/>
        <family val="2"/>
        <charset val="1"/>
      </rPr>
      <t xml:space="preserve">manutenção de segundo nível</t>
    </r>
    <r>
      <rPr>
        <sz val="10"/>
        <rFont val="Arial"/>
        <family val="2"/>
        <charset val="1"/>
      </rPr>
      <t xml:space="preserve">, com recarga, em </t>
    </r>
    <r>
      <rPr>
        <b val="true"/>
        <sz val="10"/>
        <rFont val="Arial"/>
        <family val="2"/>
        <charset val="1"/>
      </rPr>
      <t xml:space="preserve">82 extintores tipo PQS 4A – 40BC, 6Kg</t>
    </r>
    <r>
      <rPr>
        <sz val="10"/>
        <rFont val="Arial"/>
        <family val="2"/>
        <charset val="1"/>
      </rPr>
      <t xml:space="preserve">, conforme previsto na NBR 12.962/2016  e na Portaria INMETRO n.º 005, de 04 de janeiro de 2011, com emissão de relatório.</t>
    </r>
  </si>
  <si>
    <t xml:space="preserve">a cada 12 meses (ou quando indicado pela Conferência)</t>
  </si>
  <si>
    <t xml:space="preserve">1.3</t>
  </si>
  <si>
    <r>
      <rPr>
        <sz val="10"/>
        <rFont val="Arial"/>
        <family val="2"/>
        <charset val="1"/>
      </rPr>
      <t xml:space="preserve">Inspeção e manutenção de </t>
    </r>
    <r>
      <rPr>
        <b val="true"/>
        <sz val="10"/>
        <rFont val="Arial"/>
        <family val="2"/>
        <charset val="1"/>
      </rPr>
      <t xml:space="preserve">terceiro nível</t>
    </r>
    <r>
      <rPr>
        <sz val="10"/>
        <rFont val="Arial"/>
        <family val="2"/>
        <charset val="1"/>
      </rPr>
      <t xml:space="preserve">, com recarga, em </t>
    </r>
    <r>
      <rPr>
        <b val="true"/>
        <sz val="10"/>
        <rFont val="Arial"/>
        <family val="2"/>
        <charset val="1"/>
      </rPr>
      <t xml:space="preserve">82 extintores tipo PQS 4A – 40BC, 6Kg</t>
    </r>
    <r>
      <rPr>
        <sz val="10"/>
        <rFont val="Arial"/>
        <family val="2"/>
        <charset val="1"/>
      </rPr>
      <t xml:space="preserve">, conforme previsto na NBR 12.962/2016  e na Portaria INMETRO n.º 005, de 04 de janeiro de 2011, com emissão de relatório.</t>
    </r>
  </si>
  <si>
    <t xml:space="preserve">a cada 60 meses (ou quando indicado pela Conferência)</t>
  </si>
  <si>
    <t xml:space="preserve">1.4</t>
  </si>
  <si>
    <r>
      <rPr>
        <b val="true"/>
        <sz val="10"/>
        <rFont val="Arial"/>
        <family val="2"/>
        <charset val="1"/>
      </rPr>
      <t xml:space="preserve">Fornecimento e instalação</t>
    </r>
    <r>
      <rPr>
        <sz val="10"/>
        <rFont val="Arial"/>
        <family val="2"/>
        <charset val="1"/>
      </rPr>
      <t xml:space="preserve"> de novo extintor do tipo </t>
    </r>
    <r>
      <rPr>
        <b val="true"/>
        <sz val="10"/>
        <rFont val="Arial"/>
        <family val="2"/>
        <charset val="1"/>
      </rPr>
      <t xml:space="preserve">PQS 4A – 40BC  de 6Kg</t>
    </r>
    <r>
      <rPr>
        <sz val="10"/>
        <rFont val="Arial"/>
        <family val="2"/>
        <charset val="1"/>
      </rPr>
      <t xml:space="preserve"> (incl. Suporte e fixação em piso ou parede e sinalização).</t>
    </r>
  </si>
  <si>
    <t xml:space="preserve">para reposição, a pedido da CMBH</t>
  </si>
  <si>
    <t xml:space="preserve">1.5</t>
  </si>
  <si>
    <r>
      <rPr>
        <sz val="10"/>
        <rFont val="Arial"/>
        <family val="2"/>
        <charset val="1"/>
      </rPr>
      <t xml:space="preserve">Conferência periódica, inspeção e </t>
    </r>
    <r>
      <rPr>
        <b val="true"/>
        <sz val="10"/>
        <rFont val="Arial"/>
        <family val="2"/>
        <charset val="1"/>
      </rPr>
      <t xml:space="preserve">manutenção de primeiro nível </t>
    </r>
    <r>
      <rPr>
        <sz val="10"/>
        <rFont val="Arial"/>
        <family val="2"/>
        <charset val="1"/>
      </rPr>
      <t xml:space="preserve"> em </t>
    </r>
    <r>
      <rPr>
        <b val="true"/>
        <sz val="10"/>
        <rFont val="Arial"/>
        <family val="2"/>
        <charset val="1"/>
      </rPr>
      <t xml:space="preserve">3 extintores tipo PQS 6A – 80BC, de 20Kg</t>
    </r>
    <r>
      <rPr>
        <sz val="10"/>
        <rFont val="Arial"/>
        <family val="2"/>
        <charset val="1"/>
      </rPr>
      <t xml:space="preserve">, sobre rodas, conforme previsto no item 5.1.1 da  NBR 12.962/2016, com emissão de relatório.</t>
    </r>
  </si>
  <si>
    <t xml:space="preserve">1.6</t>
  </si>
  <si>
    <r>
      <rPr>
        <sz val="10"/>
        <rFont val="Arial"/>
        <family val="2"/>
        <charset val="1"/>
      </rPr>
      <t xml:space="preserve">Inspeção e </t>
    </r>
    <r>
      <rPr>
        <b val="true"/>
        <sz val="10"/>
        <rFont val="Arial"/>
        <family val="2"/>
        <charset val="1"/>
      </rPr>
      <t xml:space="preserve">manutenção de segundo nível</t>
    </r>
    <r>
      <rPr>
        <sz val="10"/>
        <rFont val="Arial"/>
        <family val="2"/>
        <charset val="1"/>
      </rPr>
      <t xml:space="preserve">, com recarga, em </t>
    </r>
    <r>
      <rPr>
        <b val="true"/>
        <sz val="10"/>
        <rFont val="Arial"/>
        <family val="2"/>
        <charset val="1"/>
      </rPr>
      <t xml:space="preserve">3 extintores tipo PQS 6A – 80BC, de 20 Kg</t>
    </r>
    <r>
      <rPr>
        <sz val="10"/>
        <rFont val="Arial"/>
        <family val="2"/>
        <charset val="1"/>
      </rPr>
      <t xml:space="preserve">, sobre rodas, conforme previsto na NBR 12.962/2016  e na Portaria INMETRO n.º 005, de 04 de janeiro de 2011, com emissão de relatório.</t>
    </r>
  </si>
  <si>
    <t xml:space="preserve">1.7</t>
  </si>
  <si>
    <r>
      <rPr>
        <sz val="10"/>
        <rFont val="Arial"/>
        <family val="2"/>
        <charset val="1"/>
      </rPr>
      <t xml:space="preserve">Inspeção e </t>
    </r>
    <r>
      <rPr>
        <b val="true"/>
        <sz val="10"/>
        <rFont val="Arial"/>
        <family val="2"/>
        <charset val="1"/>
      </rPr>
      <t xml:space="preserve">manutenção de terceiro nível</t>
    </r>
    <r>
      <rPr>
        <sz val="10"/>
        <rFont val="Arial"/>
        <family val="2"/>
        <charset val="1"/>
      </rPr>
      <t xml:space="preserve">, com recarga, em </t>
    </r>
    <r>
      <rPr>
        <b val="true"/>
        <sz val="10"/>
        <rFont val="Arial"/>
        <family val="2"/>
        <charset val="1"/>
      </rPr>
      <t xml:space="preserve">3 extintores tipo PQS 6A – 80BC, de 20 Kg</t>
    </r>
    <r>
      <rPr>
        <sz val="10"/>
        <rFont val="Arial"/>
        <family val="2"/>
        <charset val="1"/>
      </rPr>
      <t xml:space="preserve">, sobre rodas, conforme previsto na NBR 12.962/2016  e na Portaria INMETRO n.º 005, de 04 de janeiro de 2011, com emissão de relatório.</t>
    </r>
  </si>
  <si>
    <t xml:space="preserve">1.8</t>
  </si>
  <si>
    <r>
      <rPr>
        <b val="true"/>
        <sz val="10"/>
        <rFont val="Arial"/>
        <family val="2"/>
        <charset val="1"/>
      </rPr>
      <t xml:space="preserve">Fornecimento e instalação</t>
    </r>
    <r>
      <rPr>
        <sz val="10"/>
        <rFont val="Arial"/>
        <family val="2"/>
        <charset val="1"/>
      </rPr>
      <t xml:space="preserve"> de novo extintor do tipo </t>
    </r>
    <r>
      <rPr>
        <b val="true"/>
        <sz val="10"/>
        <rFont val="Arial"/>
        <family val="2"/>
        <charset val="1"/>
      </rPr>
      <t xml:space="preserve">PQS PQS 6A – 80BC, de 20Kg</t>
    </r>
    <r>
      <rPr>
        <sz val="10"/>
        <rFont val="Arial"/>
        <family val="2"/>
        <charset val="1"/>
      </rPr>
      <t xml:space="preserve">, sobre rodas, (incl. Suporte e fixação em piso ou parede e sinalização).</t>
    </r>
  </si>
  <si>
    <t xml:space="preserve">2.0</t>
  </si>
  <si>
    <t xml:space="preserve">Sistema de Hidrantes</t>
  </si>
  <si>
    <t xml:space="preserve">2.1</t>
  </si>
  <si>
    <t xml:space="preserve">Inspeção nos 21 hidrantes contemplando abrigos, mangueiras, válvulas angulares e em válvulas de controle seccional do sistema de hidrantes conforme previsto na NBR 13.714/2000 da ABNT, com emissão de relatório.</t>
  </si>
  <si>
    <t xml:space="preserve">semestral</t>
  </si>
  <si>
    <t xml:space="preserve">2.2</t>
  </si>
  <si>
    <t xml:space="preserve">Substituição de tampas dos abrigos de parede (90cm x 60cm), com emissão de relatório.</t>
  </si>
  <si>
    <t xml:space="preserve">sob demanda</t>
  </si>
  <si>
    <t xml:space="preserve">2.3</t>
  </si>
  <si>
    <t xml:space="preserve">Pintura do abrigo dos hidrantes, incluindo caixa e tampa, (90cm x  60cm x 17cm) , com emissão de relatório.</t>
  </si>
  <si>
    <t xml:space="preserve">2.4</t>
  </si>
  <si>
    <t xml:space="preserve">Inspeção visual em toda a tubulação (aparente ou sobre forro), com emissão de relatório.</t>
  </si>
  <si>
    <t xml:space="preserve">2.5</t>
  </si>
  <si>
    <t xml:space="preserve">Pintura em trecho da tubulação, DN 63mm, aparente ou sobre forro , com emissão de relatório.</t>
  </si>
  <si>
    <t xml:space="preserve">m </t>
  </si>
  <si>
    <t xml:space="preserve">2.6</t>
  </si>
  <si>
    <t xml:space="preserve">Reparo com substituição de trecho de tubulação de hidrantes (até 1,0m) DN63mm.</t>
  </si>
  <si>
    <t xml:space="preserve">2.7</t>
  </si>
  <si>
    <t xml:space="preserve">Reparo com substituição de trecho de tubulação de hidrantes (até 1,0m) DN75mm.</t>
  </si>
  <si>
    <t xml:space="preserve">2.8</t>
  </si>
  <si>
    <t xml:space="preserve">Inspeção e teste hidrostático nas 42 mangueiras (15m, tipo II, Ø 40mm – 1.1/2 fibra de poliéster pura, revestida internamente) dos hidrantes e esguichos conforme norma NBR 12779 da ABNT, com emissão de relatório.</t>
  </si>
  <si>
    <t xml:space="preserve">anual</t>
  </si>
  <si>
    <t xml:space="preserve">2.9</t>
  </si>
  <si>
    <t xml:space="preserve">Manutenção com reempatação e substituição da união em mangueira para combate à incêndio, 15m, tipo II, Ø 40mm – 1.1/2 fibra de poliéster pura, revestida internamente. (p/ dano próx a conexão, red. comp. máx. 3%), , com emissão de relatório.</t>
  </si>
  <si>
    <t xml:space="preserve">2.10</t>
  </si>
  <si>
    <t xml:space="preserve">Limpeza em mangueira para combate à incêndio em fibra de poliéster pura, revestida internamente, comprimento de 15m, conforme norma NBR 12779 da ABNT, com emissão de relatório.</t>
  </si>
  <si>
    <t xml:space="preserve">2.11</t>
  </si>
  <si>
    <t xml:space="preserve">Fornecimento e instalação de nova mangueira para combate à incêndio, 15m, tipo II, Ø 40mm – 1.1/2 fibra de poliéster pura, revestida internamente , com emissão de relatório.</t>
  </si>
  <si>
    <t xml:space="preserve">2.12</t>
  </si>
  <si>
    <t xml:space="preserve">Inspeção e revisão geral na motobomba hidráulica, incluindo verificação, regulagem, substituição e/ou lubrificação de gaxetas e demais componentes de desgaste, com emissão de relatório.</t>
  </si>
  <si>
    <t xml:space="preserve">trimestral</t>
  </si>
  <si>
    <t xml:space="preserve">2.13</t>
  </si>
  <si>
    <t xml:space="preserve">Inspeção e revisão geral nos equipamentos, instrumentos, válvulas e registros do sistema de bomba (manômetro, pressostato, válvulas e registros), com emissão de relatório.</t>
  </si>
  <si>
    <t xml:space="preserve">2.14</t>
  </si>
  <si>
    <t xml:space="preserve">Fornecimento e instalação (em substituição) de válvula de retenção para tubulação de hidrantes DN 63mm.</t>
  </si>
  <si>
    <t xml:space="preserve">2.15</t>
  </si>
  <si>
    <t xml:space="preserve">Fornecimento e instalação (em substituição) de registro de gaveta para tubulação de hidrantes DN 63mm.</t>
  </si>
  <si>
    <t xml:space="preserve">2.16</t>
  </si>
  <si>
    <t xml:space="preserve">Fornecimento e instalação (em substituição) de registro de gaveta para tubulação de hidrantes DN 75mm.</t>
  </si>
  <si>
    <t xml:space="preserve">2.17</t>
  </si>
  <si>
    <t xml:space="preserve">Fornecimento e instalação (em substituição) de registro de gaveta para tubulação de hidrantes DN 25mm (árvore pressostato).</t>
  </si>
  <si>
    <t xml:space="preserve">2.18</t>
  </si>
  <si>
    <t xml:space="preserve">Fornecimento e instalação (em substituição) de válvula de esfera para tubulação de hidrantes DN 19mm (dreno pressostato).</t>
  </si>
  <si>
    <t xml:space="preserve">3.0</t>
  </si>
  <si>
    <t xml:space="preserve">Sistema de Alarme</t>
  </si>
  <si>
    <t xml:space="preserve">3.1</t>
  </si>
  <si>
    <t xml:space="preserve">Manutenção preventiva conforme roteiro mínimo previsto no item 10.5 da NBR 17.240/2010, em todo o sistema de alarme , com emissão de relatório.</t>
  </si>
  <si>
    <t xml:space="preserve">Serviço</t>
  </si>
  <si>
    <t xml:space="preserve">3.2</t>
  </si>
  <si>
    <t xml:space="preserve">Fornecimento e substituição de baterias, com emissão de relatório.</t>
  </si>
  <si>
    <t xml:space="preserve">3.3</t>
  </si>
  <si>
    <t xml:space="preserve">Substituição de terminal (botoeira com sirene acoplada), com emissão de relatório.</t>
  </si>
  <si>
    <t xml:space="preserve">3.4</t>
  </si>
  <si>
    <t xml:space="preserve">Manutenção corretiva com substituição de placa-mãe da Central, com emissão de relatório.</t>
  </si>
  <si>
    <t xml:space="preserve">3.5</t>
  </si>
  <si>
    <t xml:space="preserve">Manutenção corretiva com substituição de  placa de fonte da Central, com emissão de relatório.</t>
  </si>
  <si>
    <t xml:space="preserve">3.6</t>
  </si>
  <si>
    <r>
      <rPr>
        <sz val="10"/>
        <rFont val="Arial"/>
        <family val="2"/>
        <charset val="1"/>
      </rPr>
      <t xml:space="preserve">Manutenção corretiva com substituição de  </t>
    </r>
    <r>
      <rPr>
        <sz val="11"/>
        <rFont val="Arial"/>
        <family val="1"/>
        <charset val="1"/>
      </rPr>
      <t xml:space="preserve">display da Central, com emissão de relatório.</t>
    </r>
  </si>
  <si>
    <t xml:space="preserve">3.7</t>
  </si>
  <si>
    <t xml:space="preserve">Manutenção eletrônica corretiva na Central (substituição de fusíveis, resistores, capacitores), com emissão de relatório.</t>
  </si>
  <si>
    <t xml:space="preserve">4.0</t>
  </si>
  <si>
    <t xml:space="preserve">Sistema de Luminárias de Emergência</t>
  </si>
  <si>
    <t xml:space="preserve">4.1</t>
  </si>
  <si>
    <t xml:space="preserve">Inspeção e teste de funcionamento nas 145 luminárias de LED conforme preconizado pelo item 9 da  norma NBR 10898/2013 da ABNT, com emissão de relatório.</t>
  </si>
  <si>
    <t xml:space="preserve">5.0</t>
  </si>
  <si>
    <t xml:space="preserve">Sistema de Sinalização</t>
  </si>
  <si>
    <t xml:space="preserve">5.1</t>
  </si>
  <si>
    <t xml:space="preserve">Inspeção visual em toda a sinalização conforme NBR 16.820/2020, com emissão de relatório.</t>
  </si>
  <si>
    <t xml:space="preserve">Valor Total (com desconto):</t>
  </si>
  <si>
    <r>
      <rPr>
        <b val="true"/>
        <sz val="12"/>
        <rFont val="Arial"/>
        <family val="2"/>
        <charset val="1"/>
      </rPr>
      <t xml:space="preserve">Quantidade</t>
    </r>
    <r>
      <rPr>
        <b val="true"/>
        <sz val="10"/>
        <rFont val="Arial"/>
        <family val="2"/>
        <charset val="1"/>
      </rPr>
      <t xml:space="preserve"> (p/ todo o contrato / 5 anos)</t>
    </r>
  </si>
  <si>
    <t xml:space="preserve">Preço Unitário</t>
  </si>
  <si>
    <t xml:space="preserve">Quantidade (por período)</t>
  </si>
  <si>
    <t xml:space="preserve">Itens (sob demanda)</t>
  </si>
  <si>
    <t xml:space="preserve">Ano 01</t>
  </si>
  <si>
    <t xml:space="preserve">Ano 02</t>
  </si>
  <si>
    <t xml:space="preserve">Ano 03</t>
  </si>
  <si>
    <t xml:space="preserve">Ano 04</t>
  </si>
  <si>
    <t xml:space="preserve">Ano 05</t>
  </si>
  <si>
    <t xml:space="preserve">Semestre 01</t>
  </si>
  <si>
    <t xml:space="preserve">Semestre 02</t>
  </si>
  <si>
    <t xml:space="preserve">Semestre 03</t>
  </si>
  <si>
    <t xml:space="preserve">Semestre 04</t>
  </si>
  <si>
    <t xml:space="preserve">Semestre 05</t>
  </si>
  <si>
    <t xml:space="preserve">Semestre 06</t>
  </si>
  <si>
    <t xml:space="preserve">Semestre 07</t>
  </si>
  <si>
    <t xml:space="preserve">Semestre 08</t>
  </si>
  <si>
    <t xml:space="preserve">Semestre 09</t>
  </si>
  <si>
    <t xml:space="preserve">Semestre 10</t>
  </si>
  <si>
    <t xml:space="preserve"> Mês 01</t>
  </si>
  <si>
    <t xml:space="preserve"> Mês 02</t>
  </si>
  <si>
    <t xml:space="preserve"> Mês 03</t>
  </si>
  <si>
    <t xml:space="preserve"> Mês 04</t>
  </si>
  <si>
    <t xml:space="preserve"> Mês 05</t>
  </si>
  <si>
    <t xml:space="preserve"> Mês 06</t>
  </si>
  <si>
    <t xml:space="preserve"> Mês 07</t>
  </si>
  <si>
    <t xml:space="preserve"> Mês 08</t>
  </si>
  <si>
    <t xml:space="preserve"> Mês 09</t>
  </si>
  <si>
    <t xml:space="preserve"> Mês 10</t>
  </si>
  <si>
    <t xml:space="preserve"> Mês 11</t>
  </si>
  <si>
    <t xml:space="preserve"> Mês 12</t>
  </si>
  <si>
    <t xml:space="preserve"> Mês 13</t>
  </si>
  <si>
    <t xml:space="preserve"> Mês 14</t>
  </si>
  <si>
    <t xml:space="preserve"> Mês 15</t>
  </si>
  <si>
    <t xml:space="preserve"> Mês 16</t>
  </si>
  <si>
    <t xml:space="preserve"> Mês 17</t>
  </si>
  <si>
    <t xml:space="preserve"> Mês 18</t>
  </si>
  <si>
    <t xml:space="preserve"> Mês 19</t>
  </si>
  <si>
    <t xml:space="preserve"> Mês 20</t>
  </si>
  <si>
    <t xml:space="preserve"> Mês 21</t>
  </si>
  <si>
    <t xml:space="preserve"> Mês 22</t>
  </si>
  <si>
    <t xml:space="preserve"> Mês 23</t>
  </si>
  <si>
    <t xml:space="preserve"> Mês 24</t>
  </si>
  <si>
    <t xml:space="preserve"> Mês 25</t>
  </si>
  <si>
    <t xml:space="preserve"> Mês 26</t>
  </si>
  <si>
    <t xml:space="preserve"> Mês 27</t>
  </si>
  <si>
    <t xml:space="preserve"> Mês 28</t>
  </si>
  <si>
    <t xml:space="preserve"> Mês 29</t>
  </si>
  <si>
    <t xml:space="preserve"> Mês 30</t>
  </si>
  <si>
    <t xml:space="preserve"> Mês 31</t>
  </si>
  <si>
    <t xml:space="preserve"> Mês 32</t>
  </si>
  <si>
    <t xml:space="preserve"> Mês 33</t>
  </si>
  <si>
    <t xml:space="preserve"> Mês 34</t>
  </si>
  <si>
    <t xml:space="preserve"> Mês 35</t>
  </si>
  <si>
    <t xml:space="preserve"> Mês 36</t>
  </si>
  <si>
    <t xml:space="preserve"> Mês 37</t>
  </si>
  <si>
    <t xml:space="preserve"> Mês 38</t>
  </si>
  <si>
    <t xml:space="preserve"> Mês 39</t>
  </si>
  <si>
    <t xml:space="preserve"> Mês 40</t>
  </si>
  <si>
    <t xml:space="preserve"> Mês 41</t>
  </si>
  <si>
    <t xml:space="preserve"> Mês 42</t>
  </si>
  <si>
    <t xml:space="preserve"> Mês 43</t>
  </si>
  <si>
    <t xml:space="preserve"> Mês 44</t>
  </si>
  <si>
    <t xml:space="preserve"> Mês 45</t>
  </si>
  <si>
    <t xml:space="preserve"> Mês 46</t>
  </si>
  <si>
    <t xml:space="preserve"> Mês 47</t>
  </si>
  <si>
    <t xml:space="preserve"> Mês 48</t>
  </si>
  <si>
    <t xml:space="preserve"> Mês 49</t>
  </si>
  <si>
    <t xml:space="preserve"> Mês 50</t>
  </si>
  <si>
    <t xml:space="preserve"> Mês 51</t>
  </si>
  <si>
    <t xml:space="preserve"> Mês 52</t>
  </si>
  <si>
    <t xml:space="preserve"> Mês 53</t>
  </si>
  <si>
    <t xml:space="preserve"> Mês 54</t>
  </si>
  <si>
    <t xml:space="preserve"> Mês 55</t>
  </si>
  <si>
    <t xml:space="preserve"> Mês 56</t>
  </si>
  <si>
    <t xml:space="preserve"> Mês 57</t>
  </si>
  <si>
    <t xml:space="preserve"> Mês 58</t>
  </si>
  <si>
    <t xml:space="preserve"> Mês 59</t>
  </si>
  <si>
    <t xml:space="preserve"> Mês 60</t>
  </si>
  <si>
    <t xml:space="preserve">quinquenal</t>
  </si>
  <si>
    <t xml:space="preserve">-</t>
  </si>
  <si>
    <t xml:space="preserve">Manutenção no sistema</t>
  </si>
  <si>
    <t xml:space="preserve">Manutenção corretiva ou substituição do display da Central , com emissão de relatório.</t>
  </si>
  <si>
    <t xml:space="preserve">Intervenção</t>
  </si>
  <si>
    <t xml:space="preserve">Manutenção eletrônica corretiva na Central (substituição de fusíveis ou outro componente eletrônico), com emissão de relatório.</t>
  </si>
  <si>
    <t xml:space="preserve">Custo Itens solicitados sob demanda (corretiva sob demanda):</t>
  </si>
  <si>
    <t xml:space="preserve">Custo Mensal (inspeções e manutenção):</t>
  </si>
  <si>
    <t xml:space="preserve">Valor Total do Contrato: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</si>
</sst>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R$&quot;#,##0.00"/>
    <numFmt numFmtId="166" formatCode="&quot;R$ &quot;#,##0.00"/>
    <numFmt numFmtId="167" formatCode="[$R$-416]\ #,##0.00;[RED]\-[$R$-416]\ #,##0.00"/>
    <numFmt numFmtId="168" formatCode="0.00"/>
    <numFmt numFmtId="169" formatCode="_-&quot;R$&quot;* #,##0.00_-;&quot;-R$&quot;* #,##0.00_-;_-&quot;R$&quot;* \-??_-;_-@_-"/>
    <numFmt numFmtId="170" formatCode="_-&quot;R$&quot;* #.##000_-;&quot;-R$&quot;* #.##000_-;_-&quot;R$&quot;* \-??_-;_-@_-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u val="single"/>
      <sz val="12"/>
      <color rgb="FF000000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1"/>
      <charset val="1"/>
    </font>
    <font>
      <sz val="11"/>
      <name val="Calibri"/>
      <family val="1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808080"/>
        <bgColor rgb="FF666699"/>
      </patternFill>
    </fill>
    <fill>
      <patternFill patternType="solid">
        <fgColor rgb="FFCCCCCC"/>
        <bgColor rgb="FFBFBFBF"/>
      </patternFill>
    </fill>
    <fill>
      <patternFill patternType="solid">
        <fgColor rgb="FFFFBF00"/>
        <bgColor rgb="FFFF9900"/>
      </patternFill>
    </fill>
    <fill>
      <patternFill patternType="solid">
        <fgColor rgb="FFAFABAB"/>
        <bgColor rgb="FFBFBFBF"/>
      </patternFill>
    </fill>
    <fill>
      <patternFill patternType="solid">
        <fgColor rgb="FFBFBFBF"/>
        <bgColor rgb="FFCCCCCC"/>
      </patternFill>
    </fill>
    <fill>
      <patternFill patternType="solid">
        <fgColor rgb="FFC00000"/>
        <bgColor rgb="FF800000"/>
      </patternFill>
    </fill>
    <fill>
      <patternFill patternType="solid">
        <fgColor rgb="FF9DC3E6"/>
        <bgColor rgb="FFBFBFBF"/>
      </patternFill>
    </fill>
    <fill>
      <patternFill patternType="solid">
        <fgColor rgb="FFFFD966"/>
        <bgColor rgb="FFFFFF99"/>
      </patternFill>
    </fill>
    <fill>
      <patternFill patternType="solid">
        <fgColor rgb="FFA9D18E"/>
        <bgColor rgb="FFBFBFB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7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7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7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7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4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8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3" borderId="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8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1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9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5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1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3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3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14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5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6" fillId="5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5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ítulo" xfId="20"/>
    <cellStyle name="Ênfase6 2" xfId="21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9D9D9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DC3E6"/>
      <rgbColor rgb="FFFF99CC"/>
      <rgbColor rgb="FFCC99FF"/>
      <rgbColor rgb="FFFFD966"/>
      <rgbColor rgb="FF3366FF"/>
      <rgbColor rgb="FF33CCCC"/>
      <rgbColor rgb="FFA9D18E"/>
      <rgbColor rgb="FFFFBF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2880</xdr:colOff>
      <xdr:row>2</xdr:row>
      <xdr:rowOff>3240</xdr:rowOff>
    </xdr:from>
    <xdr:to>
      <xdr:col>8</xdr:col>
      <xdr:colOff>1289880</xdr:colOff>
      <xdr:row>12</xdr:row>
      <xdr:rowOff>77400</xdr:rowOff>
    </xdr:to>
    <xdr:pic>
      <xdr:nvPicPr>
        <xdr:cNvPr id="0" name="Imagem 3" descr=""/>
        <xdr:cNvPicPr/>
      </xdr:nvPicPr>
      <xdr:blipFill>
        <a:blip r:embed="rId1">
          <a:alphaModFix amt="0"/>
        </a:blip>
        <a:srcRect l="0" t="-40" r="0" b="-40"/>
        <a:stretch/>
      </xdr:blipFill>
      <xdr:spPr>
        <a:xfrm>
          <a:off x="8348400" y="353520"/>
          <a:ext cx="7133400" cy="2647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94"/>
  <sheetViews>
    <sheetView showFormulas="false" showGridLines="true" showRowColHeaders="true" showZeros="true" rightToLeft="false" tabSelected="true" showOutlineSymbols="true" defaultGridColor="true" view="normal" topLeftCell="A5" colorId="64" zoomScale="65" zoomScaleNormal="65" zoomScalePageLayoutView="100" workbookViewId="0">
      <selection pane="topLeft" activeCell="A27" activeCellId="0" sqref="A27"/>
    </sheetView>
  </sheetViews>
  <sheetFormatPr defaultColWidth="11.65234375" defaultRowHeight="12.8" zeroHeight="true" outlineLevelRow="0" outlineLevelCol="0"/>
  <cols>
    <col collapsed="false" customWidth="true" hidden="false" outlineLevel="0" max="1" min="1" style="1" width="17"/>
    <col collapsed="false" customWidth="true" hidden="false" outlineLevel="0" max="2" min="2" style="2" width="81.57"/>
    <col collapsed="false" customWidth="true" hidden="false" outlineLevel="0" max="3" min="3" style="3" width="19.71"/>
    <col collapsed="false" customWidth="true" hidden="false" outlineLevel="0" max="4" min="4" style="3" width="13.57"/>
    <col collapsed="false" customWidth="true" hidden="false" outlineLevel="0" max="5" min="5" style="1" width="14.43"/>
    <col collapsed="false" customWidth="true" hidden="false" outlineLevel="0" max="8" min="6" style="1" width="18.29"/>
    <col collapsed="false" customWidth="true" hidden="false" outlineLevel="0" max="9" min="9" style="0" width="18.29"/>
    <col collapsed="false" customWidth="false" hidden="true" outlineLevel="0" max="1024" min="10" style="0" width="11.64"/>
  </cols>
  <sheetData>
    <row r="1" customFormat="false" ht="13.8" hidden="false" customHeight="false" outlineLevel="0" collapsed="false">
      <c r="A1" s="4"/>
      <c r="B1" s="5"/>
      <c r="C1" s="6"/>
      <c r="D1" s="6"/>
      <c r="E1" s="6"/>
      <c r="F1" s="6"/>
      <c r="G1" s="6"/>
      <c r="H1" s="6"/>
      <c r="I1" s="6"/>
    </row>
    <row r="2" customFormat="false" ht="13.8" hidden="false" customHeight="false" outlineLevel="0" collapsed="false">
      <c r="A2" s="7"/>
      <c r="B2" s="8"/>
      <c r="C2" s="9"/>
      <c r="D2" s="9"/>
      <c r="E2" s="9"/>
      <c r="F2" s="9"/>
      <c r="G2" s="9"/>
      <c r="H2" s="9"/>
      <c r="I2" s="9"/>
    </row>
    <row r="3" customFormat="false" ht="13.8" hidden="false" customHeight="false" outlineLevel="0" collapsed="false">
      <c r="A3" s="7"/>
      <c r="B3" s="8"/>
      <c r="C3" s="9"/>
      <c r="D3" s="9"/>
      <c r="E3" s="9"/>
      <c r="F3" s="9"/>
      <c r="G3" s="9"/>
      <c r="H3" s="9"/>
      <c r="I3" s="9"/>
    </row>
    <row r="4" customFormat="false" ht="13.8" hidden="false" customHeight="false" outlineLevel="0" collapsed="false">
      <c r="A4" s="7"/>
      <c r="B4" s="8"/>
      <c r="C4" s="9"/>
      <c r="D4" s="9"/>
      <c r="E4" s="9"/>
      <c r="F4" s="9"/>
      <c r="G4" s="9"/>
      <c r="H4" s="9"/>
      <c r="I4" s="9"/>
    </row>
    <row r="5" customFormat="false" ht="17.35" hidden="false" customHeight="false" outlineLevel="0" collapsed="false">
      <c r="A5" s="10" t="s">
        <v>0</v>
      </c>
      <c r="B5" s="10"/>
      <c r="C5" s="10"/>
      <c r="D5" s="10"/>
      <c r="E5" s="10"/>
      <c r="F5" s="10"/>
      <c r="G5" s="10"/>
      <c r="H5" s="10"/>
      <c r="I5" s="10"/>
    </row>
    <row r="6" customFormat="false" ht="17.35" hidden="false" customHeight="false" outlineLevel="0" collapsed="false">
      <c r="A6" s="10" t="s">
        <v>1</v>
      </c>
      <c r="B6" s="10"/>
      <c r="C6" s="10"/>
      <c r="D6" s="10"/>
      <c r="E6" s="10"/>
      <c r="F6" s="10"/>
      <c r="G6" s="10"/>
      <c r="H6" s="10"/>
      <c r="I6" s="10"/>
    </row>
    <row r="7" customFormat="false" ht="17.35" hidden="false" customHeight="false" outlineLevel="0" collapsed="false">
      <c r="A7" s="10" t="s">
        <v>2</v>
      </c>
      <c r="B7" s="10"/>
      <c r="C7" s="10"/>
      <c r="D7" s="10"/>
      <c r="E7" s="10"/>
      <c r="F7" s="10"/>
      <c r="G7" s="10"/>
      <c r="H7" s="10"/>
      <c r="I7" s="10"/>
    </row>
    <row r="8" customFormat="false" ht="13.8" hidden="false" customHeight="false" outlineLevel="0" collapsed="false">
      <c r="A8" s="7"/>
      <c r="B8" s="8"/>
      <c r="C8" s="9"/>
      <c r="D8" s="9"/>
      <c r="E8" s="9"/>
      <c r="F8" s="9"/>
      <c r="G8" s="9"/>
      <c r="H8" s="9"/>
      <c r="I8" s="9"/>
    </row>
    <row r="9" customFormat="false" ht="13.8" hidden="false" customHeight="false" outlineLevel="0" collapsed="false">
      <c r="A9" s="11"/>
      <c r="B9" s="12"/>
      <c r="C9" s="12"/>
      <c r="D9" s="13"/>
      <c r="E9" s="14"/>
      <c r="F9" s="14"/>
      <c r="G9" s="14"/>
      <c r="H9" s="14"/>
      <c r="I9" s="13"/>
    </row>
    <row r="10" customFormat="false" ht="29.85" hidden="false" customHeight="true" outlineLevel="0" collapsed="false">
      <c r="A10" s="15" t="s">
        <v>3</v>
      </c>
      <c r="B10" s="15"/>
      <c r="C10" s="15"/>
      <c r="D10" s="15"/>
      <c r="E10" s="15"/>
      <c r="F10" s="15"/>
      <c r="G10" s="15"/>
      <c r="H10" s="15"/>
      <c r="I10" s="15"/>
    </row>
    <row r="11" customFormat="false" ht="13.8" hidden="false" customHeight="false" outlineLevel="0" collapsed="false">
      <c r="A11" s="16" t="s">
        <v>4</v>
      </c>
      <c r="B11" s="17"/>
      <c r="C11" s="18"/>
      <c r="D11" s="18"/>
      <c r="E11" s="18"/>
      <c r="F11" s="18"/>
      <c r="G11" s="18"/>
      <c r="H11" s="18"/>
      <c r="I11" s="18"/>
    </row>
    <row r="12" customFormat="false" ht="51.75" hidden="false" customHeight="true" outlineLevel="0" collapsed="false">
      <c r="A12" s="16" t="s">
        <v>5</v>
      </c>
      <c r="B12" s="17"/>
      <c r="C12" s="18"/>
      <c r="D12" s="18"/>
      <c r="E12" s="18"/>
      <c r="F12" s="18"/>
      <c r="G12" s="18"/>
      <c r="H12" s="18"/>
      <c r="I12" s="18"/>
    </row>
    <row r="13" customFormat="false" ht="12.75" hidden="false" customHeight="true" outlineLevel="0" collapsed="false">
      <c r="A13" s="16" t="s">
        <v>6</v>
      </c>
      <c r="B13" s="16"/>
      <c r="C13" s="18"/>
      <c r="D13" s="18"/>
      <c r="E13" s="18"/>
      <c r="F13" s="18"/>
      <c r="G13" s="18"/>
      <c r="H13" s="18"/>
      <c r="I13" s="18"/>
    </row>
    <row r="14" customFormat="false" ht="12.75" hidden="false" customHeight="true" outlineLevel="0" collapsed="false">
      <c r="A14" s="16" t="s">
        <v>7</v>
      </c>
      <c r="B14" s="16"/>
      <c r="C14" s="19"/>
      <c r="D14" s="19"/>
      <c r="E14" s="19"/>
      <c r="F14" s="19"/>
      <c r="G14" s="19"/>
      <c r="H14" s="19"/>
      <c r="I14" s="19"/>
    </row>
    <row r="15" customFormat="false" ht="13.9" hidden="false" customHeight="true" outlineLevel="0" collapsed="false">
      <c r="A15" s="20" t="s">
        <v>8</v>
      </c>
      <c r="B15" s="20"/>
      <c r="C15" s="19"/>
      <c r="D15" s="19"/>
      <c r="E15" s="19"/>
      <c r="F15" s="19"/>
      <c r="G15" s="19"/>
      <c r="H15" s="19"/>
      <c r="I15" s="19"/>
    </row>
    <row r="16" customFormat="false" ht="13.8" hidden="false" customHeight="false" outlineLevel="0" collapsed="false">
      <c r="A16" s="16" t="s">
        <v>9</v>
      </c>
      <c r="B16" s="16"/>
      <c r="C16" s="18"/>
      <c r="D16" s="18"/>
      <c r="E16" s="18"/>
      <c r="F16" s="18"/>
      <c r="G16" s="18"/>
      <c r="H16" s="18"/>
      <c r="I16" s="18"/>
    </row>
    <row r="17" customFormat="false" ht="13.8" hidden="false" customHeight="false" outlineLevel="0" collapsed="false">
      <c r="A17" s="16" t="s">
        <v>10</v>
      </c>
      <c r="B17" s="16"/>
      <c r="C17" s="18"/>
      <c r="D17" s="18"/>
      <c r="E17" s="18"/>
      <c r="F17" s="18"/>
      <c r="G17" s="18"/>
      <c r="H17" s="18"/>
      <c r="I17" s="18"/>
    </row>
    <row r="18" customFormat="false" ht="13.8" hidden="false" customHeight="false" outlineLevel="0" collapsed="false">
      <c r="A18" s="16" t="s">
        <v>11</v>
      </c>
      <c r="B18" s="16"/>
      <c r="C18" s="18"/>
      <c r="D18" s="18"/>
      <c r="E18" s="18"/>
      <c r="F18" s="18"/>
      <c r="G18" s="18"/>
      <c r="H18" s="18"/>
      <c r="I18" s="18"/>
    </row>
    <row r="19" customFormat="false" ht="28.9" hidden="false" customHeight="true" outlineLevel="0" collapsed="false">
      <c r="A19" s="16" t="s">
        <v>12</v>
      </c>
      <c r="B19" s="16"/>
      <c r="C19" s="18"/>
      <c r="D19" s="18"/>
      <c r="E19" s="18"/>
      <c r="F19" s="18"/>
      <c r="G19" s="18"/>
      <c r="H19" s="18"/>
      <c r="I19" s="18"/>
    </row>
    <row r="20" customFormat="false" ht="40.7" hidden="false" customHeight="true" outlineLevel="0" collapsed="false">
      <c r="A20" s="21" t="s">
        <v>13</v>
      </c>
      <c r="B20" s="21"/>
      <c r="C20" s="18"/>
      <c r="D20" s="18"/>
      <c r="E20" s="18"/>
      <c r="F20" s="18"/>
      <c r="G20" s="18"/>
      <c r="H20" s="18"/>
      <c r="I20" s="18"/>
    </row>
    <row r="21" customFormat="false" ht="13.8" hidden="false" customHeight="false" outlineLevel="0" collapsed="false">
      <c r="A21" s="22"/>
      <c r="B21" s="23"/>
      <c r="C21" s="24"/>
      <c r="D21" s="25"/>
      <c r="E21" s="24"/>
      <c r="F21" s="24"/>
      <c r="G21" s="24"/>
      <c r="H21" s="24"/>
      <c r="I21" s="25"/>
    </row>
    <row r="22" customFormat="false" ht="12.8" hidden="false" customHeight="false" outlineLevel="0" collapsed="false">
      <c r="A22" s="26" t="s">
        <v>14</v>
      </c>
      <c r="B22" s="26"/>
      <c r="C22" s="26"/>
      <c r="D22" s="26"/>
      <c r="E22" s="26"/>
      <c r="F22" s="26"/>
      <c r="G22" s="26"/>
      <c r="H22" s="26"/>
      <c r="I22" s="26"/>
    </row>
    <row r="23" customFormat="false" ht="12.8" hidden="false" customHeight="false" outlineLevel="0" collapsed="false">
      <c r="A23" s="26" t="s">
        <v>15</v>
      </c>
      <c r="B23" s="26"/>
      <c r="C23" s="26"/>
      <c r="D23" s="26"/>
      <c r="E23" s="26"/>
      <c r="F23" s="26"/>
      <c r="G23" s="26"/>
      <c r="H23" s="26"/>
      <c r="I23" s="26"/>
    </row>
    <row r="24" customFormat="false" ht="12.95" hidden="false" customHeight="true" outlineLevel="0" collapsed="false">
      <c r="A24" s="27" t="s">
        <v>16</v>
      </c>
      <c r="B24" s="27"/>
      <c r="C24" s="27"/>
      <c r="D24" s="27"/>
      <c r="E24" s="27"/>
      <c r="F24" s="27"/>
      <c r="G24" s="27"/>
      <c r="H24" s="27"/>
      <c r="I24" s="27"/>
    </row>
    <row r="25" customFormat="false" ht="25.9" hidden="false" customHeight="true" outlineLevel="0" collapsed="false">
      <c r="A25" s="26" t="s">
        <v>17</v>
      </c>
      <c r="B25" s="26"/>
      <c r="C25" s="26"/>
      <c r="D25" s="26"/>
      <c r="E25" s="26"/>
      <c r="F25" s="26"/>
      <c r="G25" s="26"/>
      <c r="H25" s="26"/>
      <c r="I25" s="26"/>
    </row>
    <row r="26" customFormat="false" ht="15.95" hidden="false" customHeight="true" outlineLevel="0" collapsed="false">
      <c r="A26" s="28" t="s">
        <v>18</v>
      </c>
      <c r="B26" s="28"/>
      <c r="C26" s="28"/>
      <c r="D26" s="28"/>
      <c r="E26" s="28"/>
      <c r="F26" s="28"/>
      <c r="G26" s="28"/>
      <c r="H26" s="28"/>
      <c r="I26" s="28"/>
    </row>
    <row r="27" customFormat="false" ht="41.25" hidden="false" customHeight="true" outlineLevel="0" collapsed="false">
      <c r="A27" s="27" t="s">
        <v>19</v>
      </c>
      <c r="B27" s="27"/>
      <c r="C27" s="27"/>
      <c r="D27" s="27"/>
      <c r="E27" s="27"/>
      <c r="F27" s="27"/>
      <c r="G27" s="27"/>
      <c r="H27" s="27"/>
      <c r="I27" s="27"/>
    </row>
    <row r="28" customFormat="false" ht="13.8" hidden="false" customHeight="false" outlineLevel="0" collapsed="false">
      <c r="A28" s="22"/>
      <c r="B28" s="29"/>
      <c r="C28" s="24"/>
      <c r="D28" s="25"/>
      <c r="E28" s="24"/>
      <c r="F28" s="24"/>
      <c r="G28" s="24"/>
      <c r="H28" s="24"/>
      <c r="I28" s="25"/>
    </row>
    <row r="29" customFormat="false" ht="12.95" hidden="false" customHeight="true" outlineLevel="0" collapsed="false">
      <c r="A29" s="30" t="s">
        <v>20</v>
      </c>
      <c r="B29" s="30"/>
      <c r="C29" s="30"/>
      <c r="D29" s="30"/>
      <c r="E29" s="30"/>
      <c r="F29" s="30"/>
      <c r="G29" s="30"/>
      <c r="H29" s="30"/>
      <c r="I29" s="30"/>
    </row>
    <row r="30" customFormat="false" ht="37.9" hidden="false" customHeight="true" outlineLevel="0" collapsed="false">
      <c r="A30" s="27" t="s">
        <v>21</v>
      </c>
      <c r="B30" s="27"/>
      <c r="C30" s="27"/>
      <c r="D30" s="27"/>
      <c r="E30" s="27"/>
      <c r="F30" s="27"/>
      <c r="G30" s="27"/>
      <c r="H30" s="27"/>
      <c r="I30" s="27"/>
    </row>
    <row r="31" customFormat="false" ht="43.5" hidden="false" customHeight="true" outlineLevel="0" collapsed="false">
      <c r="A31" s="27" t="s">
        <v>22</v>
      </c>
      <c r="B31" s="27"/>
      <c r="C31" s="27"/>
      <c r="D31" s="27"/>
      <c r="E31" s="27"/>
      <c r="F31" s="27"/>
      <c r="G31" s="27"/>
      <c r="H31" s="27"/>
      <c r="I31" s="27"/>
    </row>
    <row r="32" customFormat="false" ht="38.85" hidden="false" customHeight="true" outlineLevel="0" collapsed="false">
      <c r="A32" s="27" t="s">
        <v>23</v>
      </c>
      <c r="B32" s="27"/>
      <c r="C32" s="27"/>
      <c r="D32" s="27"/>
      <c r="E32" s="27"/>
      <c r="F32" s="27"/>
      <c r="G32" s="27"/>
      <c r="H32" s="27"/>
      <c r="I32" s="27"/>
    </row>
    <row r="33" customFormat="false" ht="13.8" hidden="false" customHeight="false" outlineLevel="0" collapsed="false">
      <c r="A33" s="22"/>
      <c r="B33" s="31"/>
      <c r="C33" s="32"/>
      <c r="D33" s="33"/>
      <c r="E33" s="32"/>
      <c r="F33" s="32"/>
      <c r="G33" s="32"/>
      <c r="H33" s="32"/>
      <c r="I33" s="33"/>
    </row>
    <row r="34" customFormat="false" ht="12.8" hidden="false" customHeight="false" outlineLevel="0" collapsed="false">
      <c r="A34" s="28" t="s">
        <v>24</v>
      </c>
      <c r="B34" s="28"/>
      <c r="C34" s="28"/>
      <c r="D34" s="28"/>
      <c r="E34" s="28"/>
      <c r="F34" s="28"/>
      <c r="G34" s="28"/>
      <c r="H34" s="28"/>
      <c r="I34" s="28"/>
    </row>
    <row r="35" customFormat="false" ht="24.95" hidden="false" customHeight="true" outlineLevel="0" collapsed="false">
      <c r="A35" s="27" t="s">
        <v>25</v>
      </c>
      <c r="B35" s="27"/>
      <c r="C35" s="27"/>
      <c r="D35" s="27"/>
      <c r="E35" s="27"/>
      <c r="F35" s="27"/>
      <c r="G35" s="27"/>
      <c r="H35" s="27"/>
      <c r="I35" s="27"/>
    </row>
    <row r="36" s="34" customFormat="true" ht="13.8" hidden="false" customHeight="false" outlineLevel="0" collapsed="false">
      <c r="A36" s="22"/>
      <c r="B36" s="31"/>
      <c r="C36" s="32"/>
      <c r="D36" s="33"/>
      <c r="E36" s="32"/>
      <c r="F36" s="32"/>
      <c r="G36" s="32"/>
      <c r="H36" s="32"/>
      <c r="I36" s="33"/>
    </row>
    <row r="37" customFormat="false" ht="12.8" hidden="false" customHeight="false" outlineLevel="0" collapsed="false">
      <c r="A37" s="28" t="s">
        <v>26</v>
      </c>
      <c r="B37" s="28"/>
      <c r="C37" s="28"/>
      <c r="D37" s="28"/>
      <c r="E37" s="28"/>
      <c r="F37" s="28"/>
      <c r="G37" s="28"/>
      <c r="H37" s="28"/>
      <c r="I37" s="28"/>
    </row>
    <row r="38" customFormat="false" ht="12.95" hidden="false" customHeight="true" outlineLevel="0" collapsed="false">
      <c r="A38" s="27" t="s">
        <v>27</v>
      </c>
      <c r="B38" s="27"/>
      <c r="C38" s="27"/>
      <c r="D38" s="27"/>
      <c r="E38" s="27"/>
      <c r="F38" s="27"/>
      <c r="G38" s="27"/>
      <c r="H38" s="27"/>
      <c r="I38" s="27"/>
    </row>
    <row r="39" customFormat="false" ht="13.8" hidden="false" customHeight="false" outlineLevel="0" collapsed="false">
      <c r="A39" s="35"/>
      <c r="B39" s="8"/>
      <c r="C39" s="9"/>
      <c r="D39" s="9"/>
      <c r="E39" s="9"/>
      <c r="F39" s="9"/>
      <c r="G39" s="9"/>
      <c r="H39" s="9"/>
      <c r="I39" s="9"/>
    </row>
    <row r="40" customFormat="false" ht="15" hidden="false" customHeight="true" outlineLevel="0" collapsed="false">
      <c r="A40" s="36" t="s">
        <v>28</v>
      </c>
      <c r="B40" s="36"/>
      <c r="C40" s="36"/>
      <c r="D40" s="37" t="n">
        <f aca="false">G53+G62+G81+G89+G91</f>
        <v>280147.5</v>
      </c>
      <c r="E40" s="37"/>
      <c r="F40" s="38"/>
      <c r="G40" s="39"/>
      <c r="H40" s="39"/>
      <c r="I40" s="38"/>
    </row>
    <row r="41" customFormat="false" ht="15" hidden="false" customHeight="false" outlineLevel="0" collapsed="false">
      <c r="A41" s="36" t="s">
        <v>29</v>
      </c>
      <c r="B41" s="36"/>
      <c r="C41" s="36"/>
      <c r="D41" s="40"/>
      <c r="E41" s="41" t="s">
        <v>30</v>
      </c>
      <c r="F41" s="38"/>
      <c r="G41" s="39"/>
      <c r="H41" s="39"/>
      <c r="I41" s="32"/>
    </row>
    <row r="42" customFormat="false" ht="15" hidden="false" customHeight="false" outlineLevel="0" collapsed="false">
      <c r="A42" s="36" t="s">
        <v>31</v>
      </c>
      <c r="B42" s="36"/>
      <c r="C42" s="36"/>
      <c r="D42" s="42" t="n">
        <f aca="false">I91+I89+I81+I62+I53</f>
        <v>280147.5</v>
      </c>
      <c r="E42" s="42"/>
      <c r="F42" s="38"/>
      <c r="G42" s="39"/>
      <c r="H42" s="39"/>
      <c r="I42" s="38"/>
    </row>
    <row r="43" customFormat="false" ht="34.8" hidden="false" customHeight="true" outlineLevel="0" collapsed="false">
      <c r="A43" s="43" t="s">
        <v>32</v>
      </c>
      <c r="B43" s="43"/>
      <c r="C43" s="43"/>
      <c r="D43" s="43"/>
      <c r="E43" s="43"/>
      <c r="F43" s="38"/>
      <c r="G43" s="39"/>
      <c r="H43" s="39"/>
      <c r="I43" s="32"/>
    </row>
    <row r="44" customFormat="false" ht="34.8" hidden="false" customHeight="true" outlineLevel="0" collapsed="false">
      <c r="A44" s="44"/>
      <c r="B44" s="44"/>
      <c r="C44" s="44"/>
      <c r="D44" s="44"/>
      <c r="E44" s="44"/>
      <c r="F44" s="38"/>
      <c r="G44" s="39"/>
      <c r="H44" s="39"/>
      <c r="I44" s="32"/>
    </row>
    <row r="45" customFormat="false" ht="34.8" hidden="false" customHeight="true" outlineLevel="0" collapsed="false">
      <c r="A45" s="45" t="s">
        <v>33</v>
      </c>
      <c r="B45" s="43"/>
      <c r="C45" s="43"/>
      <c r="D45" s="43"/>
      <c r="E45" s="43"/>
      <c r="F45" s="38"/>
      <c r="G45" s="39"/>
      <c r="H45" s="39"/>
      <c r="I45" s="32"/>
    </row>
    <row r="46" customFormat="false" ht="34.8" hidden="false" customHeight="true" outlineLevel="0" collapsed="false">
      <c r="A46" s="46" t="s">
        <v>34</v>
      </c>
      <c r="B46" s="43"/>
      <c r="C46" s="43"/>
      <c r="D46" s="43"/>
      <c r="E46" s="43"/>
      <c r="F46" s="38"/>
      <c r="G46" s="39"/>
      <c r="H46" s="39"/>
      <c r="I46" s="32"/>
    </row>
    <row r="47" customFormat="false" ht="52.8" hidden="false" customHeight="true" outlineLevel="0" collapsed="false">
      <c r="A47" s="47"/>
      <c r="B47" s="47"/>
      <c r="C47" s="47"/>
      <c r="D47" s="47"/>
      <c r="E47" s="47"/>
      <c r="F47" s="38"/>
      <c r="G47" s="39"/>
      <c r="H47" s="39"/>
      <c r="I47" s="32"/>
    </row>
    <row r="48" customFormat="false" ht="34.8" hidden="false" customHeight="true" outlineLevel="0" collapsed="false">
      <c r="A48" s="48" t="s">
        <v>35</v>
      </c>
      <c r="B48" s="48"/>
      <c r="C48" s="48"/>
      <c r="D48" s="48"/>
      <c r="E48" s="48"/>
      <c r="F48" s="38"/>
      <c r="G48" s="39"/>
      <c r="H48" s="39"/>
      <c r="I48" s="32"/>
    </row>
    <row r="49" customFormat="false" ht="20.65" hidden="false" customHeight="true" outlineLevel="0" collapsed="false">
      <c r="A49" s="48"/>
      <c r="B49" s="48"/>
      <c r="C49" s="48"/>
      <c r="D49" s="48"/>
      <c r="E49" s="48"/>
      <c r="F49" s="38"/>
      <c r="G49" s="38"/>
      <c r="H49" s="38"/>
      <c r="I49" s="32"/>
    </row>
    <row r="50" customFormat="false" ht="12.75" hidden="false" customHeight="true" outlineLevel="0" collapsed="false">
      <c r="A50" s="49" t="s">
        <v>36</v>
      </c>
      <c r="B50" s="50" t="s">
        <v>37</v>
      </c>
      <c r="C50" s="50" t="s">
        <v>38</v>
      </c>
      <c r="D50" s="50" t="s">
        <v>39</v>
      </c>
      <c r="E50" s="50" t="s">
        <v>40</v>
      </c>
      <c r="F50" s="50" t="s">
        <v>41</v>
      </c>
      <c r="G50" s="50" t="s">
        <v>42</v>
      </c>
      <c r="H50" s="50" t="s">
        <v>43</v>
      </c>
      <c r="I50" s="50" t="s">
        <v>44</v>
      </c>
    </row>
    <row r="51" customFormat="false" ht="21.75" hidden="false" customHeight="true" outlineLevel="0" collapsed="false">
      <c r="A51" s="49"/>
      <c r="B51" s="50"/>
      <c r="C51" s="50"/>
      <c r="D51" s="50"/>
      <c r="E51" s="50"/>
      <c r="F51" s="50"/>
      <c r="G51" s="50"/>
      <c r="H51" s="50"/>
      <c r="I51" s="50"/>
    </row>
    <row r="52" customFormat="false" ht="16.5" hidden="false" customHeight="true" outlineLevel="0" collapsed="false">
      <c r="A52" s="49"/>
      <c r="B52" s="50"/>
      <c r="C52" s="50"/>
      <c r="D52" s="50"/>
      <c r="E52" s="50"/>
      <c r="F52" s="50"/>
      <c r="G52" s="50"/>
      <c r="H52" s="50"/>
      <c r="I52" s="50"/>
    </row>
    <row r="53" customFormat="false" ht="12.8" hidden="false" customHeight="false" outlineLevel="0" collapsed="false">
      <c r="A53" s="51" t="s">
        <v>45</v>
      </c>
      <c r="B53" s="52" t="s">
        <v>46</v>
      </c>
      <c r="C53" s="53"/>
      <c r="D53" s="53"/>
      <c r="E53" s="54"/>
      <c r="F53" s="54"/>
      <c r="G53" s="55" t="n">
        <f aca="false">SUM(G54:G61)</f>
        <v>95294.5</v>
      </c>
      <c r="H53" s="55"/>
      <c r="I53" s="55" t="n">
        <f aca="false">SUM(I54:I61)</f>
        <v>95294.5</v>
      </c>
    </row>
    <row r="54" customFormat="false" ht="35.05" hidden="false" customHeight="false" outlineLevel="0" collapsed="false">
      <c r="A54" s="48" t="s">
        <v>47</v>
      </c>
      <c r="B54" s="56" t="s">
        <v>48</v>
      </c>
      <c r="C54" s="57" t="s">
        <v>49</v>
      </c>
      <c r="D54" s="57" t="s">
        <v>50</v>
      </c>
      <c r="E54" s="48" t="n">
        <f aca="false">12*5</f>
        <v>60</v>
      </c>
      <c r="F54" s="58" t="n">
        <v>1077.5</v>
      </c>
      <c r="G54" s="59" t="n">
        <v>64650</v>
      </c>
      <c r="H54" s="60" t="n">
        <f aca="false">ROUNDDOWN((F54-(F54*$D$41%)),2)</f>
        <v>1077.5</v>
      </c>
      <c r="I54" s="60" t="n">
        <f aca="false">H54*E54</f>
        <v>64650</v>
      </c>
    </row>
    <row r="55" customFormat="false" ht="34.4" hidden="false" customHeight="false" outlineLevel="0" collapsed="false">
      <c r="A55" s="48" t="s">
        <v>51</v>
      </c>
      <c r="B55" s="56" t="s">
        <v>52</v>
      </c>
      <c r="C55" s="57" t="s">
        <v>53</v>
      </c>
      <c r="D55" s="57" t="s">
        <v>50</v>
      </c>
      <c r="E55" s="48" t="n">
        <f aca="false">5</f>
        <v>5</v>
      </c>
      <c r="F55" s="58" t="n">
        <v>3435.5</v>
      </c>
      <c r="G55" s="59" t="n">
        <v>17177.5</v>
      </c>
      <c r="H55" s="60" t="n">
        <f aca="false">ROUNDDOWN((F55-(F55*$D$41%)),2)</f>
        <v>3435.5</v>
      </c>
      <c r="I55" s="60" t="n">
        <f aca="false">H55*E55</f>
        <v>17177.5</v>
      </c>
    </row>
    <row r="56" customFormat="false" ht="34.4" hidden="false" customHeight="false" outlineLevel="0" collapsed="false">
      <c r="A56" s="48" t="s">
        <v>54</v>
      </c>
      <c r="B56" s="56" t="s">
        <v>55</v>
      </c>
      <c r="C56" s="57" t="s">
        <v>56</v>
      </c>
      <c r="D56" s="57" t="s">
        <v>50</v>
      </c>
      <c r="E56" s="48" t="n">
        <v>1</v>
      </c>
      <c r="F56" s="58" t="n">
        <v>4175</v>
      </c>
      <c r="G56" s="59" t="n">
        <v>4175</v>
      </c>
      <c r="H56" s="60" t="n">
        <f aca="false">ROUNDDOWN((F56-(F56*$D$41%)),2)</f>
        <v>4175</v>
      </c>
      <c r="I56" s="60" t="n">
        <f aca="false">H56*E56</f>
        <v>4175</v>
      </c>
    </row>
    <row r="57" customFormat="false" ht="22.95" hidden="false" customHeight="false" outlineLevel="0" collapsed="false">
      <c r="A57" s="48" t="s">
        <v>57</v>
      </c>
      <c r="B57" s="61" t="s">
        <v>58</v>
      </c>
      <c r="C57" s="57" t="s">
        <v>59</v>
      </c>
      <c r="D57" s="57" t="s">
        <v>39</v>
      </c>
      <c r="E57" s="48" t="n">
        <v>4</v>
      </c>
      <c r="F57" s="58" t="n">
        <v>247.25</v>
      </c>
      <c r="G57" s="59" t="n">
        <v>989</v>
      </c>
      <c r="H57" s="60" t="n">
        <f aca="false">ROUNDDOWN((F57-(F57*$D$41%)),2)</f>
        <v>247.25</v>
      </c>
      <c r="I57" s="60" t="n">
        <f aca="false">H57*E57</f>
        <v>989</v>
      </c>
    </row>
    <row r="58" customFormat="false" ht="34.4" hidden="false" customHeight="false" outlineLevel="0" collapsed="false">
      <c r="A58" s="48" t="s">
        <v>60</v>
      </c>
      <c r="B58" s="56" t="s">
        <v>61</v>
      </c>
      <c r="C58" s="57" t="s">
        <v>49</v>
      </c>
      <c r="D58" s="57" t="s">
        <v>50</v>
      </c>
      <c r="E58" s="48" t="n">
        <f aca="false">12*5</f>
        <v>60</v>
      </c>
      <c r="F58" s="58" t="n">
        <v>60</v>
      </c>
      <c r="G58" s="59" t="n">
        <v>3600</v>
      </c>
      <c r="H58" s="60" t="n">
        <f aca="false">ROUNDDOWN((F58-(F58*$D$41%)),2)</f>
        <v>60</v>
      </c>
      <c r="I58" s="60" t="n">
        <f aca="false">H58*E58</f>
        <v>3600</v>
      </c>
    </row>
    <row r="59" customFormat="false" ht="34.4" hidden="false" customHeight="false" outlineLevel="0" collapsed="false">
      <c r="A59" s="48" t="s">
        <v>62</v>
      </c>
      <c r="B59" s="56" t="s">
        <v>63</v>
      </c>
      <c r="C59" s="57" t="s">
        <v>53</v>
      </c>
      <c r="D59" s="57" t="s">
        <v>50</v>
      </c>
      <c r="E59" s="48" t="n">
        <f aca="false">5</f>
        <v>5</v>
      </c>
      <c r="F59" s="58" t="n">
        <v>350</v>
      </c>
      <c r="G59" s="59" t="n">
        <v>1750</v>
      </c>
      <c r="H59" s="60" t="n">
        <f aca="false">ROUNDDOWN((F59-(F59*$D$41%)),2)</f>
        <v>350</v>
      </c>
      <c r="I59" s="60" t="n">
        <f aca="false">H59*E59</f>
        <v>1750</v>
      </c>
    </row>
    <row r="60" customFormat="false" ht="34.4" hidden="false" customHeight="false" outlineLevel="0" collapsed="false">
      <c r="A60" s="48" t="s">
        <v>64</v>
      </c>
      <c r="B60" s="56" t="s">
        <v>65</v>
      </c>
      <c r="C60" s="57" t="s">
        <v>56</v>
      </c>
      <c r="D60" s="57" t="s">
        <v>50</v>
      </c>
      <c r="E60" s="48" t="n">
        <v>1</v>
      </c>
      <c r="F60" s="58" t="n">
        <v>205</v>
      </c>
      <c r="G60" s="59" t="n">
        <v>205</v>
      </c>
      <c r="H60" s="60" t="n">
        <f aca="false">ROUNDDOWN((F60-(F60*$D$41%)),2)</f>
        <v>205</v>
      </c>
      <c r="I60" s="60" t="n">
        <f aca="false">H60*E60</f>
        <v>205</v>
      </c>
    </row>
    <row r="61" customFormat="false" ht="22.95" hidden="false" customHeight="false" outlineLevel="0" collapsed="false">
      <c r="A61" s="48" t="s">
        <v>66</v>
      </c>
      <c r="B61" s="61" t="s">
        <v>67</v>
      </c>
      <c r="C61" s="57" t="s">
        <v>59</v>
      </c>
      <c r="D61" s="57" t="s">
        <v>39</v>
      </c>
      <c r="E61" s="48" t="n">
        <v>1</v>
      </c>
      <c r="F61" s="58" t="n">
        <v>2748</v>
      </c>
      <c r="G61" s="59" t="n">
        <v>2748</v>
      </c>
      <c r="H61" s="60" t="n">
        <f aca="false">ROUNDDOWN((F61-(F61*$D$41%)),2)</f>
        <v>2748</v>
      </c>
      <c r="I61" s="60" t="n">
        <f aca="false">H61*E61</f>
        <v>2748</v>
      </c>
    </row>
    <row r="62" customFormat="false" ht="12.8" hidden="false" customHeight="false" outlineLevel="0" collapsed="false">
      <c r="A62" s="62" t="s">
        <v>68</v>
      </c>
      <c r="B62" s="63" t="s">
        <v>69</v>
      </c>
      <c r="C62" s="64"/>
      <c r="D62" s="64"/>
      <c r="E62" s="65"/>
      <c r="F62" s="65"/>
      <c r="G62" s="66" t="n">
        <f aca="false">SUM(G63:G80)</f>
        <v>122075</v>
      </c>
      <c r="H62" s="66"/>
      <c r="I62" s="66" t="n">
        <f aca="false">SUM(I63:I80)</f>
        <v>122075</v>
      </c>
    </row>
    <row r="63" customFormat="false" ht="34.4" hidden="false" customHeight="false" outlineLevel="0" collapsed="false">
      <c r="A63" s="48" t="s">
        <v>70</v>
      </c>
      <c r="B63" s="56" t="s">
        <v>71</v>
      </c>
      <c r="C63" s="57" t="s">
        <v>72</v>
      </c>
      <c r="D63" s="57" t="s">
        <v>50</v>
      </c>
      <c r="E63" s="48" t="n">
        <f aca="false">(12/6)*5</f>
        <v>10</v>
      </c>
      <c r="F63" s="58" t="n">
        <v>973</v>
      </c>
      <c r="G63" s="59" t="n">
        <v>9730</v>
      </c>
      <c r="H63" s="60" t="n">
        <f aca="false">ROUNDDOWN((F63-(F63*$D$41%)),2)</f>
        <v>973</v>
      </c>
      <c r="I63" s="60" t="n">
        <f aca="false">H63*E63</f>
        <v>9730</v>
      </c>
    </row>
    <row r="64" customFormat="false" ht="12.8" hidden="false" customHeight="false" outlineLevel="0" collapsed="false">
      <c r="A64" s="48" t="s">
        <v>73</v>
      </c>
      <c r="B64" s="56" t="s">
        <v>74</v>
      </c>
      <c r="C64" s="57" t="s">
        <v>75</v>
      </c>
      <c r="D64" s="57" t="s">
        <v>39</v>
      </c>
      <c r="E64" s="48" t="n">
        <v>2</v>
      </c>
      <c r="F64" s="58" t="n">
        <v>264.5</v>
      </c>
      <c r="G64" s="59" t="n">
        <v>529</v>
      </c>
      <c r="H64" s="60" t="n">
        <f aca="false">ROUNDDOWN((F64-(F64*$D$41%)),2)</f>
        <v>264.5</v>
      </c>
      <c r="I64" s="60" t="n">
        <f aca="false">H64*E64</f>
        <v>529</v>
      </c>
    </row>
    <row r="65" customFormat="false" ht="22.95" hidden="false" customHeight="false" outlineLevel="0" collapsed="false">
      <c r="A65" s="48" t="s">
        <v>76</v>
      </c>
      <c r="B65" s="56" t="s">
        <v>77</v>
      </c>
      <c r="C65" s="57" t="s">
        <v>75</v>
      </c>
      <c r="D65" s="57" t="s">
        <v>39</v>
      </c>
      <c r="E65" s="48" t="n">
        <v>23</v>
      </c>
      <c r="F65" s="58" t="n">
        <v>105</v>
      </c>
      <c r="G65" s="59" t="n">
        <v>2415</v>
      </c>
      <c r="H65" s="60" t="n">
        <f aca="false">ROUNDDOWN((F65-(F65*$D$41%)),2)</f>
        <v>105</v>
      </c>
      <c r="I65" s="60" t="n">
        <f aca="false">H65*E65</f>
        <v>2415</v>
      </c>
    </row>
    <row r="66" customFormat="false" ht="22.95" hidden="false" customHeight="false" outlineLevel="0" collapsed="false">
      <c r="A66" s="48" t="s">
        <v>78</v>
      </c>
      <c r="B66" s="56" t="s">
        <v>79</v>
      </c>
      <c r="C66" s="57" t="s">
        <v>72</v>
      </c>
      <c r="D66" s="57" t="s">
        <v>50</v>
      </c>
      <c r="E66" s="48" t="n">
        <f aca="false">12/6*5</f>
        <v>10</v>
      </c>
      <c r="F66" s="58" t="n">
        <v>443.5</v>
      </c>
      <c r="G66" s="59" t="n">
        <v>4435</v>
      </c>
      <c r="H66" s="60" t="n">
        <f aca="false">ROUNDDOWN((F66-(F66*$D$41%)),2)</f>
        <v>443.5</v>
      </c>
      <c r="I66" s="60" t="n">
        <f aca="false">H66*E66</f>
        <v>4435</v>
      </c>
    </row>
    <row r="67" customFormat="false" ht="22.95" hidden="false" customHeight="false" outlineLevel="0" collapsed="false">
      <c r="A67" s="48" t="s">
        <v>80</v>
      </c>
      <c r="B67" s="56" t="s">
        <v>81</v>
      </c>
      <c r="C67" s="57" t="s">
        <v>75</v>
      </c>
      <c r="D67" s="57" t="s">
        <v>82</v>
      </c>
      <c r="E67" s="48" t="n">
        <v>50</v>
      </c>
      <c r="F67" s="58" t="n">
        <v>105</v>
      </c>
      <c r="G67" s="59" t="n">
        <v>5250</v>
      </c>
      <c r="H67" s="60" t="n">
        <f aca="false">ROUNDDOWN((F67-(F67*$D$41%)),2)</f>
        <v>105</v>
      </c>
      <c r="I67" s="60" t="n">
        <f aca="false">H67*E67</f>
        <v>5250</v>
      </c>
    </row>
    <row r="68" customFormat="false" ht="12.8" hidden="false" customHeight="false" outlineLevel="0" collapsed="false">
      <c r="A68" s="48" t="s">
        <v>83</v>
      </c>
      <c r="B68" s="56" t="s">
        <v>84</v>
      </c>
      <c r="C68" s="57" t="s">
        <v>75</v>
      </c>
      <c r="D68" s="57" t="s">
        <v>39</v>
      </c>
      <c r="E68" s="48" t="n">
        <v>10</v>
      </c>
      <c r="F68" s="58" t="n">
        <v>875</v>
      </c>
      <c r="G68" s="59" t="n">
        <v>8750</v>
      </c>
      <c r="H68" s="60" t="n">
        <f aca="false">ROUNDDOWN((F68-(F68*$D$41%)),2)</f>
        <v>875</v>
      </c>
      <c r="I68" s="60" t="n">
        <f aca="false">H68*E68</f>
        <v>8750</v>
      </c>
    </row>
    <row r="69" customFormat="false" ht="12.8" hidden="false" customHeight="false" outlineLevel="0" collapsed="false">
      <c r="A69" s="48" t="s">
        <v>85</v>
      </c>
      <c r="B69" s="56" t="s">
        <v>86</v>
      </c>
      <c r="C69" s="57" t="s">
        <v>75</v>
      </c>
      <c r="D69" s="57" t="s">
        <v>39</v>
      </c>
      <c r="E69" s="48" t="n">
        <v>4</v>
      </c>
      <c r="F69" s="58" t="n">
        <v>1800</v>
      </c>
      <c r="G69" s="59" t="n">
        <v>7200</v>
      </c>
      <c r="H69" s="60" t="n">
        <f aca="false">ROUNDDOWN((F69-(F69*$D$41%)),2)</f>
        <v>1800</v>
      </c>
      <c r="I69" s="60" t="n">
        <f aca="false">H69*E69</f>
        <v>7200</v>
      </c>
    </row>
    <row r="70" customFormat="false" ht="34.4" hidden="false" customHeight="false" outlineLevel="0" collapsed="false">
      <c r="A70" s="48" t="s">
        <v>87</v>
      </c>
      <c r="B70" s="56" t="s">
        <v>88</v>
      </c>
      <c r="C70" s="57" t="s">
        <v>89</v>
      </c>
      <c r="D70" s="57" t="s">
        <v>50</v>
      </c>
      <c r="E70" s="48" t="n">
        <f aca="false">2*5</f>
        <v>10</v>
      </c>
      <c r="F70" s="58" t="n">
        <v>807</v>
      </c>
      <c r="G70" s="59" t="n">
        <v>4035</v>
      </c>
      <c r="H70" s="60" t="n">
        <f aca="false">ROUNDDOWN((F70-(F70*$D$41%)),2)</f>
        <v>807</v>
      </c>
      <c r="I70" s="60" t="n">
        <f aca="false">G70-(G70*$D$41%)</f>
        <v>4035</v>
      </c>
    </row>
    <row r="71" customFormat="false" ht="34.4" hidden="false" customHeight="false" outlineLevel="0" collapsed="false">
      <c r="A71" s="48" t="s">
        <v>90</v>
      </c>
      <c r="B71" s="56" t="s">
        <v>91</v>
      </c>
      <c r="C71" s="57" t="s">
        <v>75</v>
      </c>
      <c r="D71" s="57" t="s">
        <v>39</v>
      </c>
      <c r="E71" s="48" t="n">
        <f aca="false">21*2*5</f>
        <v>210</v>
      </c>
      <c r="F71" s="58" t="n">
        <v>75</v>
      </c>
      <c r="G71" s="59" t="n">
        <v>15750</v>
      </c>
      <c r="H71" s="60" t="n">
        <f aca="false">ROUNDDOWN((F71-(F71*$D$41%)),2)</f>
        <v>75</v>
      </c>
      <c r="I71" s="60" t="n">
        <f aca="false">H71*E71</f>
        <v>15750</v>
      </c>
    </row>
    <row r="72" customFormat="false" ht="34.4" hidden="false" customHeight="false" outlineLevel="0" collapsed="false">
      <c r="A72" s="48" t="s">
        <v>92</v>
      </c>
      <c r="B72" s="56" t="s">
        <v>93</v>
      </c>
      <c r="C72" s="57" t="s">
        <v>75</v>
      </c>
      <c r="D72" s="57" t="s">
        <v>39</v>
      </c>
      <c r="E72" s="48" t="n">
        <f aca="false">5*21*2</f>
        <v>210</v>
      </c>
      <c r="F72" s="58" t="n">
        <v>65</v>
      </c>
      <c r="G72" s="59" t="n">
        <v>13650</v>
      </c>
      <c r="H72" s="60" t="n">
        <f aca="false">ROUNDDOWN((F72-(F72*$D$41%)),2)</f>
        <v>65</v>
      </c>
      <c r="I72" s="60" t="n">
        <f aca="false">H72*E72</f>
        <v>13650</v>
      </c>
    </row>
    <row r="73" customFormat="false" ht="22.95" hidden="false" customHeight="false" outlineLevel="0" collapsed="false">
      <c r="A73" s="48" t="s">
        <v>94</v>
      </c>
      <c r="B73" s="56" t="s">
        <v>95</v>
      </c>
      <c r="C73" s="57" t="s">
        <v>75</v>
      </c>
      <c r="D73" s="57" t="s">
        <v>39</v>
      </c>
      <c r="E73" s="48" t="n">
        <f aca="false">21*2*1</f>
        <v>42</v>
      </c>
      <c r="F73" s="58" t="n">
        <v>437.5</v>
      </c>
      <c r="G73" s="59" t="n">
        <v>18375</v>
      </c>
      <c r="H73" s="60" t="n">
        <f aca="false">ROUNDDOWN((F73-(F73*$D$41%)),2)</f>
        <v>437.5</v>
      </c>
      <c r="I73" s="60" t="n">
        <f aca="false">H73*E73</f>
        <v>18375</v>
      </c>
    </row>
    <row r="74" customFormat="false" ht="34.4" hidden="false" customHeight="false" outlineLevel="0" collapsed="false">
      <c r="A74" s="48" t="s">
        <v>96</v>
      </c>
      <c r="B74" s="56" t="s">
        <v>97</v>
      </c>
      <c r="C74" s="57" t="s">
        <v>98</v>
      </c>
      <c r="D74" s="57" t="s">
        <v>50</v>
      </c>
      <c r="E74" s="48" t="n">
        <f aca="false">(12/3)*5</f>
        <v>20</v>
      </c>
      <c r="F74" s="58" t="n">
        <v>500</v>
      </c>
      <c r="G74" s="59" t="n">
        <v>10000</v>
      </c>
      <c r="H74" s="60" t="n">
        <f aca="false">ROUNDDOWN((F74-(F74*$D$41%)),2)</f>
        <v>500</v>
      </c>
      <c r="I74" s="60" t="n">
        <f aca="false">H74*E74</f>
        <v>10000</v>
      </c>
    </row>
    <row r="75" customFormat="false" ht="22.95" hidden="false" customHeight="false" outlineLevel="0" collapsed="false">
      <c r="A75" s="48" t="s">
        <v>99</v>
      </c>
      <c r="B75" s="56" t="s">
        <v>100</v>
      </c>
      <c r="C75" s="57" t="s">
        <v>98</v>
      </c>
      <c r="D75" s="57" t="s">
        <v>50</v>
      </c>
      <c r="E75" s="48" t="n">
        <f aca="false">(12/3)*5</f>
        <v>20</v>
      </c>
      <c r="F75" s="58" t="n">
        <v>605</v>
      </c>
      <c r="G75" s="59" t="n">
        <v>12100</v>
      </c>
      <c r="H75" s="60" t="n">
        <f aca="false">ROUNDDOWN((F75-(F75*$D$41%)),2)</f>
        <v>605</v>
      </c>
      <c r="I75" s="60" t="n">
        <f aca="false">H75*E75</f>
        <v>12100</v>
      </c>
    </row>
    <row r="76" customFormat="false" ht="22.95" hidden="false" customHeight="false" outlineLevel="0" collapsed="false">
      <c r="A76" s="48" t="s">
        <v>101</v>
      </c>
      <c r="B76" s="56" t="s">
        <v>102</v>
      </c>
      <c r="C76" s="57" t="s">
        <v>75</v>
      </c>
      <c r="D76" s="57" t="s">
        <v>39</v>
      </c>
      <c r="E76" s="48" t="n">
        <v>2</v>
      </c>
      <c r="F76" s="58" t="n">
        <v>1298</v>
      </c>
      <c r="G76" s="59" t="n">
        <v>2596</v>
      </c>
      <c r="H76" s="60" t="n">
        <f aca="false">ROUNDDOWN((F76-(F76*$D$41%)),2)</f>
        <v>1298</v>
      </c>
      <c r="I76" s="60" t="n">
        <f aca="false">H76*E76</f>
        <v>2596</v>
      </c>
    </row>
    <row r="77" customFormat="false" ht="22.95" hidden="false" customHeight="false" outlineLevel="0" collapsed="false">
      <c r="A77" s="48" t="s">
        <v>103</v>
      </c>
      <c r="B77" s="56" t="s">
        <v>104</v>
      </c>
      <c r="C77" s="57" t="s">
        <v>75</v>
      </c>
      <c r="D77" s="57" t="s">
        <v>39</v>
      </c>
      <c r="E77" s="48" t="n">
        <v>5</v>
      </c>
      <c r="F77" s="58" t="n">
        <v>900</v>
      </c>
      <c r="G77" s="59" t="n">
        <v>4500</v>
      </c>
      <c r="H77" s="60" t="n">
        <f aca="false">ROUNDDOWN((F77-(F77*$D$41%)),2)</f>
        <v>900</v>
      </c>
      <c r="I77" s="60" t="n">
        <f aca="false">H77*E77</f>
        <v>4500</v>
      </c>
    </row>
    <row r="78" customFormat="false" ht="22.95" hidden="false" customHeight="false" outlineLevel="0" collapsed="false">
      <c r="A78" s="48" t="s">
        <v>105</v>
      </c>
      <c r="B78" s="56" t="s">
        <v>106</v>
      </c>
      <c r="C78" s="57" t="s">
        <v>75</v>
      </c>
      <c r="D78" s="57" t="s">
        <v>39</v>
      </c>
      <c r="E78" s="48" t="n">
        <v>1</v>
      </c>
      <c r="F78" s="58" t="n">
        <v>1510</v>
      </c>
      <c r="G78" s="59" t="n">
        <v>1510</v>
      </c>
      <c r="H78" s="60" t="n">
        <f aca="false">ROUNDDOWN((F78-(F78*$D$41%)),2)</f>
        <v>1510</v>
      </c>
      <c r="I78" s="60" t="n">
        <f aca="false">H78*E78</f>
        <v>1510</v>
      </c>
    </row>
    <row r="79" customFormat="false" ht="22.95" hidden="false" customHeight="false" outlineLevel="0" collapsed="false">
      <c r="A79" s="48" t="s">
        <v>107</v>
      </c>
      <c r="B79" s="56" t="s">
        <v>108</v>
      </c>
      <c r="C79" s="57" t="s">
        <v>75</v>
      </c>
      <c r="D79" s="57" t="s">
        <v>39</v>
      </c>
      <c r="E79" s="48" t="n">
        <v>1</v>
      </c>
      <c r="F79" s="58" t="n">
        <v>625</v>
      </c>
      <c r="G79" s="59" t="n">
        <v>625</v>
      </c>
      <c r="H79" s="60" t="n">
        <f aca="false">ROUNDDOWN((F79-(F79*$D$41%)),2)</f>
        <v>625</v>
      </c>
      <c r="I79" s="60" t="n">
        <f aca="false">H79*E79</f>
        <v>625</v>
      </c>
    </row>
    <row r="80" customFormat="false" ht="22.95" hidden="false" customHeight="false" outlineLevel="0" collapsed="false">
      <c r="A80" s="48" t="s">
        <v>109</v>
      </c>
      <c r="B80" s="56" t="s">
        <v>110</v>
      </c>
      <c r="C80" s="57" t="s">
        <v>75</v>
      </c>
      <c r="D80" s="57" t="s">
        <v>39</v>
      </c>
      <c r="E80" s="48" t="n">
        <v>1</v>
      </c>
      <c r="F80" s="58" t="n">
        <v>625</v>
      </c>
      <c r="G80" s="59" t="n">
        <v>625</v>
      </c>
      <c r="H80" s="60" t="n">
        <f aca="false">ROUNDDOWN((F80-(F80*$D$41%)),2)</f>
        <v>625</v>
      </c>
      <c r="I80" s="60" t="n">
        <f aca="false">H80*E80</f>
        <v>625</v>
      </c>
    </row>
    <row r="81" customFormat="false" ht="12.8" hidden="false" customHeight="false" outlineLevel="0" collapsed="false">
      <c r="A81" s="62" t="s">
        <v>111</v>
      </c>
      <c r="B81" s="63" t="s">
        <v>112</v>
      </c>
      <c r="C81" s="64"/>
      <c r="D81" s="64"/>
      <c r="E81" s="65"/>
      <c r="F81" s="65"/>
      <c r="G81" s="66" t="n">
        <f aca="false">SUM(G82:G88)</f>
        <v>32528</v>
      </c>
      <c r="H81" s="66"/>
      <c r="I81" s="66" t="n">
        <f aca="false">SUM(I82:I88)</f>
        <v>32528</v>
      </c>
    </row>
    <row r="82" customFormat="false" ht="22.95" hidden="false" customHeight="false" outlineLevel="0" collapsed="false">
      <c r="A82" s="48" t="s">
        <v>113</v>
      </c>
      <c r="B82" s="56" t="s">
        <v>114</v>
      </c>
      <c r="C82" s="57" t="s">
        <v>98</v>
      </c>
      <c r="D82" s="57" t="s">
        <v>115</v>
      </c>
      <c r="E82" s="48" t="n">
        <f aca="false">(12/3)*5</f>
        <v>20</v>
      </c>
      <c r="F82" s="58" t="n">
        <v>1000</v>
      </c>
      <c r="G82" s="59" t="n">
        <v>20000</v>
      </c>
      <c r="H82" s="60" t="n">
        <f aca="false">ROUNDDOWN((F82-(F82*$D$41%)),2)</f>
        <v>1000</v>
      </c>
      <c r="I82" s="60" t="n">
        <f aca="false">H82*E82</f>
        <v>20000</v>
      </c>
    </row>
    <row r="83" customFormat="false" ht="12.8" hidden="false" customHeight="false" outlineLevel="0" collapsed="false">
      <c r="A83" s="48" t="s">
        <v>116</v>
      </c>
      <c r="B83" s="56" t="s">
        <v>117</v>
      </c>
      <c r="C83" s="57" t="s">
        <v>75</v>
      </c>
      <c r="D83" s="57" t="s">
        <v>39</v>
      </c>
      <c r="E83" s="48" t="n">
        <v>4</v>
      </c>
      <c r="F83" s="58" t="n">
        <v>554.5</v>
      </c>
      <c r="G83" s="59" t="n">
        <v>2218</v>
      </c>
      <c r="H83" s="60" t="n">
        <f aca="false">ROUNDDOWN((F83-(F83*$D$41%)),2)</f>
        <v>554.5</v>
      </c>
      <c r="I83" s="60" t="n">
        <f aca="false">H83*E83</f>
        <v>2218</v>
      </c>
    </row>
    <row r="84" customFormat="false" ht="12.8" hidden="false" customHeight="false" outlineLevel="0" collapsed="false">
      <c r="A84" s="48" t="s">
        <v>118</v>
      </c>
      <c r="B84" s="56" t="s">
        <v>119</v>
      </c>
      <c r="C84" s="57" t="s">
        <v>75</v>
      </c>
      <c r="D84" s="57" t="s">
        <v>39</v>
      </c>
      <c r="E84" s="48" t="n">
        <v>5</v>
      </c>
      <c r="F84" s="58" t="n">
        <v>275</v>
      </c>
      <c r="G84" s="59" t="n">
        <v>1375</v>
      </c>
      <c r="H84" s="60" t="n">
        <f aca="false">ROUNDDOWN((F84-(F84*$D$41%)),2)</f>
        <v>275</v>
      </c>
      <c r="I84" s="60" t="n">
        <f aca="false">H84*E84</f>
        <v>1375</v>
      </c>
    </row>
    <row r="85" customFormat="false" ht="12.8" hidden="false" customHeight="false" outlineLevel="0" collapsed="false">
      <c r="A85" s="48" t="s">
        <v>120</v>
      </c>
      <c r="B85" s="56" t="s">
        <v>121</v>
      </c>
      <c r="C85" s="57" t="s">
        <v>75</v>
      </c>
      <c r="D85" s="57" t="s">
        <v>115</v>
      </c>
      <c r="E85" s="48" t="n">
        <v>1</v>
      </c>
      <c r="F85" s="58" t="n">
        <v>1350</v>
      </c>
      <c r="G85" s="59" t="n">
        <v>1350</v>
      </c>
      <c r="H85" s="60" t="n">
        <f aca="false">ROUNDDOWN((F85-(F85*$D$41%)),2)</f>
        <v>1350</v>
      </c>
      <c r="I85" s="60" t="n">
        <f aca="false">H85*E85</f>
        <v>1350</v>
      </c>
    </row>
    <row r="86" customFormat="false" ht="22.9" hidden="false" customHeight="true" outlineLevel="0" collapsed="false">
      <c r="A86" s="48" t="s">
        <v>122</v>
      </c>
      <c r="B86" s="56" t="s">
        <v>123</v>
      </c>
      <c r="C86" s="57" t="s">
        <v>75</v>
      </c>
      <c r="D86" s="57" t="s">
        <v>115</v>
      </c>
      <c r="E86" s="48" t="n">
        <v>1</v>
      </c>
      <c r="F86" s="58" t="n">
        <v>1297.5</v>
      </c>
      <c r="G86" s="59" t="n">
        <v>1297.5</v>
      </c>
      <c r="H86" s="60" t="n">
        <f aca="false">ROUNDDOWN((F86-(F86*$D$41%)),2)</f>
        <v>1297.5</v>
      </c>
      <c r="I86" s="60" t="n">
        <f aca="false">H86*E86</f>
        <v>1297.5</v>
      </c>
    </row>
    <row r="87" customFormat="false" ht="25.25" hidden="false" customHeight="false" outlineLevel="0" collapsed="false">
      <c r="A87" s="48" t="s">
        <v>124</v>
      </c>
      <c r="B87" s="56" t="s">
        <v>125</v>
      </c>
      <c r="C87" s="57" t="s">
        <v>75</v>
      </c>
      <c r="D87" s="57" t="s">
        <v>115</v>
      </c>
      <c r="E87" s="48" t="n">
        <v>1</v>
      </c>
      <c r="F87" s="58" t="n">
        <v>1297.5</v>
      </c>
      <c r="G87" s="59" t="n">
        <v>1297.5</v>
      </c>
      <c r="H87" s="60" t="n">
        <f aca="false">ROUNDDOWN((F87-(F87*$D$41%)),2)</f>
        <v>1297.5</v>
      </c>
      <c r="I87" s="60" t="n">
        <f aca="false">H87*E87</f>
        <v>1297.5</v>
      </c>
    </row>
    <row r="88" customFormat="false" ht="22.95" hidden="false" customHeight="false" outlineLevel="0" collapsed="false">
      <c r="A88" s="48" t="s">
        <v>126</v>
      </c>
      <c r="B88" s="56" t="s">
        <v>127</v>
      </c>
      <c r="C88" s="57" t="s">
        <v>75</v>
      </c>
      <c r="D88" s="57" t="s">
        <v>115</v>
      </c>
      <c r="E88" s="48" t="n">
        <v>4</v>
      </c>
      <c r="F88" s="58" t="n">
        <v>1247.5</v>
      </c>
      <c r="G88" s="59" t="n">
        <v>4990</v>
      </c>
      <c r="H88" s="60" t="n">
        <f aca="false">ROUNDDOWN((F88-(F88*$D$41%)),2)</f>
        <v>1247.5</v>
      </c>
      <c r="I88" s="60" t="n">
        <f aca="false">H88*E88</f>
        <v>4990</v>
      </c>
    </row>
    <row r="89" customFormat="false" ht="12.8" hidden="false" customHeight="false" outlineLevel="0" collapsed="false">
      <c r="A89" s="62" t="s">
        <v>128</v>
      </c>
      <c r="B89" s="63" t="s">
        <v>129</v>
      </c>
      <c r="C89" s="64"/>
      <c r="D89" s="64"/>
      <c r="E89" s="65"/>
      <c r="F89" s="65"/>
      <c r="G89" s="66" t="n">
        <f aca="false">SUM(G90)</f>
        <v>26250</v>
      </c>
      <c r="H89" s="66"/>
      <c r="I89" s="66" t="n">
        <f aca="false">SUM(I90:I90)</f>
        <v>26250</v>
      </c>
    </row>
    <row r="90" customFormat="false" ht="22.95" hidden="false" customHeight="false" outlineLevel="0" collapsed="false">
      <c r="A90" s="48" t="s">
        <v>130</v>
      </c>
      <c r="B90" s="56" t="s">
        <v>131</v>
      </c>
      <c r="C90" s="57" t="s">
        <v>49</v>
      </c>
      <c r="D90" s="57" t="s">
        <v>50</v>
      </c>
      <c r="E90" s="48" t="n">
        <f aca="false">12*5</f>
        <v>60</v>
      </c>
      <c r="F90" s="58" t="n">
        <v>437.5</v>
      </c>
      <c r="G90" s="59" t="n">
        <v>26250</v>
      </c>
      <c r="H90" s="60" t="n">
        <f aca="false">ROUNDDOWN((F90-(F90*$D$41%)),2)</f>
        <v>437.5</v>
      </c>
      <c r="I90" s="60" t="n">
        <f aca="false">H90*E90</f>
        <v>26250</v>
      </c>
    </row>
    <row r="91" customFormat="false" ht="12.8" hidden="false" customHeight="false" outlineLevel="0" collapsed="false">
      <c r="A91" s="62" t="s">
        <v>132</v>
      </c>
      <c r="B91" s="63" t="s">
        <v>133</v>
      </c>
      <c r="C91" s="64"/>
      <c r="D91" s="64"/>
      <c r="E91" s="65"/>
      <c r="F91" s="67"/>
      <c r="G91" s="66" t="n">
        <f aca="false">SUM(G92)</f>
        <v>4000</v>
      </c>
      <c r="H91" s="66"/>
      <c r="I91" s="66" t="n">
        <f aca="false">SUM(I92)</f>
        <v>4000</v>
      </c>
    </row>
    <row r="92" customFormat="false" ht="22.95" hidden="false" customHeight="false" outlineLevel="0" collapsed="false">
      <c r="A92" s="48" t="s">
        <v>134</v>
      </c>
      <c r="B92" s="56" t="s">
        <v>135</v>
      </c>
      <c r="C92" s="57" t="s">
        <v>98</v>
      </c>
      <c r="D92" s="57" t="s">
        <v>50</v>
      </c>
      <c r="E92" s="48" t="n">
        <f aca="false">(12/3)*5</f>
        <v>20</v>
      </c>
      <c r="F92" s="58" t="n">
        <v>200</v>
      </c>
      <c r="G92" s="59" t="n">
        <v>4000</v>
      </c>
      <c r="H92" s="60" t="n">
        <f aca="false">ROUNDDOWN((F92-(F92*$D$41%)),2)</f>
        <v>200</v>
      </c>
      <c r="I92" s="60" t="n">
        <f aca="false">H92*E92</f>
        <v>4000</v>
      </c>
    </row>
    <row r="93" customFormat="false" ht="12.8" hidden="false" customHeight="false" outlineLevel="0" collapsed="false">
      <c r="A93" s="68"/>
      <c r="B93" s="69"/>
      <c r="C93" s="70"/>
      <c r="D93" s="70"/>
      <c r="E93" s="71"/>
      <c r="F93" s="71"/>
      <c r="G93" s="71"/>
      <c r="H93" s="71"/>
      <c r="I93" s="72"/>
    </row>
    <row r="94" customFormat="false" ht="12.8" hidden="false" customHeight="false" outlineLevel="0" collapsed="false">
      <c r="A94" s="73" t="s">
        <v>136</v>
      </c>
      <c r="B94" s="73"/>
      <c r="C94" s="73"/>
      <c r="D94" s="73"/>
      <c r="E94" s="73"/>
      <c r="F94" s="73"/>
      <c r="G94" s="73"/>
      <c r="H94" s="73"/>
      <c r="I94" s="74" t="n">
        <f aca="false">I91+I89+I81+I62+I53</f>
        <v>280147.5</v>
      </c>
    </row>
  </sheetData>
  <sheetProtection sheet="true" password="dc57" objects="true" scenarios="true"/>
  <mergeCells count="58">
    <mergeCell ref="A5:I5"/>
    <mergeCell ref="A6:I6"/>
    <mergeCell ref="A7:I7"/>
    <mergeCell ref="A10:I10"/>
    <mergeCell ref="C11:I11"/>
    <mergeCell ref="C12:I12"/>
    <mergeCell ref="A13:B13"/>
    <mergeCell ref="C13:I13"/>
    <mergeCell ref="A14:B14"/>
    <mergeCell ref="C14:I14"/>
    <mergeCell ref="A15:B15"/>
    <mergeCell ref="C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0:B20"/>
    <mergeCell ref="C20:I20"/>
    <mergeCell ref="A22:I22"/>
    <mergeCell ref="A23:I23"/>
    <mergeCell ref="A24:I24"/>
    <mergeCell ref="A25:I25"/>
    <mergeCell ref="A26:I26"/>
    <mergeCell ref="A27:I27"/>
    <mergeCell ref="A29:I29"/>
    <mergeCell ref="A30:I30"/>
    <mergeCell ref="A31:I31"/>
    <mergeCell ref="A32:I32"/>
    <mergeCell ref="A34:I34"/>
    <mergeCell ref="A35:I35"/>
    <mergeCell ref="A37:I37"/>
    <mergeCell ref="A38:I38"/>
    <mergeCell ref="A40:C40"/>
    <mergeCell ref="D40:E40"/>
    <mergeCell ref="G40:H43"/>
    <mergeCell ref="A41:C41"/>
    <mergeCell ref="A42:C42"/>
    <mergeCell ref="D42:E42"/>
    <mergeCell ref="A43:E43"/>
    <mergeCell ref="A44:E44"/>
    <mergeCell ref="B45:E45"/>
    <mergeCell ref="B46:E46"/>
    <mergeCell ref="A47:E47"/>
    <mergeCell ref="A48:E49"/>
    <mergeCell ref="A50:A52"/>
    <mergeCell ref="B50:B52"/>
    <mergeCell ref="C50:C52"/>
    <mergeCell ref="D50:D52"/>
    <mergeCell ref="E50:E52"/>
    <mergeCell ref="F50:F52"/>
    <mergeCell ref="G50:G52"/>
    <mergeCell ref="H50:H52"/>
    <mergeCell ref="I50:I52"/>
    <mergeCell ref="A94:G94"/>
  </mergeCells>
  <printOptions headings="false" gridLines="false" gridLinesSet="true" horizontalCentered="true" verticalCentered="true"/>
  <pageMargins left="0.39375" right="0.39375" top="0.827777777777778" bottom="0.827777777777778" header="0.590277777777778" footer="0.590277777777778"/>
  <pageSetup paperSize="8" scale="100" firstPageNumber="1" fitToWidth="1" fitToHeight="2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N4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7421875" defaultRowHeight="12.75" zeroHeight="false" outlineLevelRow="0" outlineLevelCol="0"/>
  <cols>
    <col collapsed="false" customWidth="true" hidden="false" outlineLevel="0" max="1" min="1" style="1" width="8.86"/>
    <col collapsed="false" customWidth="true" hidden="false" outlineLevel="0" max="2" min="2" style="2" width="81.57"/>
    <col collapsed="false" customWidth="true" hidden="false" outlineLevel="0" max="3" min="3" style="3" width="19.71"/>
    <col collapsed="false" customWidth="true" hidden="false" outlineLevel="0" max="4" min="4" style="3" width="13.57"/>
    <col collapsed="false" customWidth="true" hidden="false" outlineLevel="0" max="6" min="5" style="1" width="15"/>
    <col collapsed="false" customWidth="true" hidden="false" outlineLevel="0" max="7" min="7" style="1" width="18"/>
    <col collapsed="false" customWidth="true" hidden="false" outlineLevel="0" max="9" min="8" style="1" width="15"/>
    <col collapsed="false" customWidth="true" hidden="false" outlineLevel="0" max="12" min="12" style="75" width="11.57"/>
  </cols>
  <sheetData>
    <row r="1" s="79" customFormat="true" ht="15.75" hidden="false" customHeight="true" outlineLevel="0" collapsed="false">
      <c r="A1" s="49" t="s">
        <v>36</v>
      </c>
      <c r="B1" s="50" t="s">
        <v>37</v>
      </c>
      <c r="C1" s="50" t="s">
        <v>38</v>
      </c>
      <c r="D1" s="50" t="s">
        <v>39</v>
      </c>
      <c r="E1" s="50" t="s">
        <v>137</v>
      </c>
      <c r="F1" s="50" t="s">
        <v>138</v>
      </c>
      <c r="G1" s="50" t="s">
        <v>38</v>
      </c>
      <c r="H1" s="50" t="s">
        <v>139</v>
      </c>
      <c r="I1" s="76" t="s">
        <v>140</v>
      </c>
      <c r="J1" s="77" t="s">
        <v>141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 t="s">
        <v>142</v>
      </c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7" t="s">
        <v>143</v>
      </c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8" t="s">
        <v>144</v>
      </c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7" t="s">
        <v>145</v>
      </c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</row>
    <row r="2" s="79" customFormat="true" ht="12.75" hidden="false" customHeight="false" outlineLevel="0" collapsed="false">
      <c r="A2" s="49"/>
      <c r="B2" s="50"/>
      <c r="C2" s="50"/>
      <c r="D2" s="50"/>
      <c r="E2" s="50"/>
      <c r="F2" s="50"/>
      <c r="G2" s="50"/>
      <c r="H2" s="50"/>
      <c r="I2" s="76"/>
      <c r="J2" s="80" t="s">
        <v>146</v>
      </c>
      <c r="K2" s="80"/>
      <c r="L2" s="80"/>
      <c r="M2" s="80"/>
      <c r="N2" s="80"/>
      <c r="O2" s="80"/>
      <c r="P2" s="81" t="s">
        <v>147</v>
      </c>
      <c r="Q2" s="81"/>
      <c r="R2" s="81"/>
      <c r="S2" s="81"/>
      <c r="T2" s="81"/>
      <c r="U2" s="81"/>
      <c r="V2" s="80" t="s">
        <v>148</v>
      </c>
      <c r="W2" s="80"/>
      <c r="X2" s="80"/>
      <c r="Y2" s="80"/>
      <c r="Z2" s="80"/>
      <c r="AA2" s="80"/>
      <c r="AB2" s="81" t="s">
        <v>149</v>
      </c>
      <c r="AC2" s="81"/>
      <c r="AD2" s="81"/>
      <c r="AE2" s="81"/>
      <c r="AF2" s="81"/>
      <c r="AG2" s="81"/>
      <c r="AH2" s="80" t="s">
        <v>150</v>
      </c>
      <c r="AI2" s="80"/>
      <c r="AJ2" s="80"/>
      <c r="AK2" s="80"/>
      <c r="AL2" s="80"/>
      <c r="AM2" s="80"/>
      <c r="AN2" s="81" t="s">
        <v>151</v>
      </c>
      <c r="AO2" s="81"/>
      <c r="AP2" s="81"/>
      <c r="AQ2" s="81"/>
      <c r="AR2" s="81"/>
      <c r="AS2" s="81"/>
      <c r="AT2" s="80" t="s">
        <v>152</v>
      </c>
      <c r="AU2" s="80"/>
      <c r="AV2" s="80"/>
      <c r="AW2" s="80"/>
      <c r="AX2" s="80"/>
      <c r="AY2" s="80"/>
      <c r="AZ2" s="81" t="s">
        <v>153</v>
      </c>
      <c r="BA2" s="81"/>
      <c r="BB2" s="81"/>
      <c r="BC2" s="81"/>
      <c r="BD2" s="81"/>
      <c r="BE2" s="81"/>
      <c r="BF2" s="80" t="s">
        <v>154</v>
      </c>
      <c r="BG2" s="80"/>
      <c r="BH2" s="80"/>
      <c r="BI2" s="80"/>
      <c r="BJ2" s="80"/>
      <c r="BK2" s="80"/>
      <c r="BL2" s="78" t="s">
        <v>155</v>
      </c>
      <c r="BM2" s="78"/>
      <c r="BN2" s="78"/>
      <c r="BO2" s="78"/>
      <c r="BP2" s="78"/>
      <c r="BQ2" s="78"/>
    </row>
    <row r="3" customFormat="false" ht="61.5" hidden="false" customHeight="true" outlineLevel="0" collapsed="false">
      <c r="A3" s="49"/>
      <c r="B3" s="50"/>
      <c r="C3" s="50"/>
      <c r="D3" s="50"/>
      <c r="E3" s="50"/>
      <c r="F3" s="50"/>
      <c r="G3" s="50"/>
      <c r="H3" s="50"/>
      <c r="I3" s="76"/>
      <c r="J3" s="82" t="s">
        <v>156</v>
      </c>
      <c r="K3" s="50" t="s">
        <v>157</v>
      </c>
      <c r="L3" s="50" t="s">
        <v>158</v>
      </c>
      <c r="M3" s="50" t="s">
        <v>159</v>
      </c>
      <c r="N3" s="50" t="s">
        <v>160</v>
      </c>
      <c r="O3" s="50" t="s">
        <v>161</v>
      </c>
      <c r="P3" s="50" t="s">
        <v>162</v>
      </c>
      <c r="Q3" s="50" t="s">
        <v>163</v>
      </c>
      <c r="R3" s="50" t="s">
        <v>164</v>
      </c>
      <c r="S3" s="50" t="s">
        <v>165</v>
      </c>
      <c r="T3" s="50" t="s">
        <v>166</v>
      </c>
      <c r="U3" s="50" t="s">
        <v>167</v>
      </c>
      <c r="V3" s="50" t="s">
        <v>168</v>
      </c>
      <c r="W3" s="50" t="s">
        <v>169</v>
      </c>
      <c r="X3" s="50" t="s">
        <v>170</v>
      </c>
      <c r="Y3" s="50" t="s">
        <v>171</v>
      </c>
      <c r="Z3" s="50" t="s">
        <v>172</v>
      </c>
      <c r="AA3" s="50" t="s">
        <v>173</v>
      </c>
      <c r="AB3" s="50" t="s">
        <v>174</v>
      </c>
      <c r="AC3" s="50" t="s">
        <v>175</v>
      </c>
      <c r="AD3" s="50" t="s">
        <v>176</v>
      </c>
      <c r="AE3" s="50" t="s">
        <v>177</v>
      </c>
      <c r="AF3" s="50" t="s">
        <v>178</v>
      </c>
      <c r="AG3" s="50" t="s">
        <v>179</v>
      </c>
      <c r="AH3" s="50" t="s">
        <v>180</v>
      </c>
      <c r="AI3" s="50" t="s">
        <v>181</v>
      </c>
      <c r="AJ3" s="50" t="s">
        <v>182</v>
      </c>
      <c r="AK3" s="50" t="s">
        <v>183</v>
      </c>
      <c r="AL3" s="50" t="s">
        <v>184</v>
      </c>
      <c r="AM3" s="50" t="s">
        <v>185</v>
      </c>
      <c r="AN3" s="50" t="s">
        <v>186</v>
      </c>
      <c r="AO3" s="50" t="s">
        <v>187</v>
      </c>
      <c r="AP3" s="50" t="s">
        <v>188</v>
      </c>
      <c r="AQ3" s="50" t="s">
        <v>189</v>
      </c>
      <c r="AR3" s="50" t="s">
        <v>190</v>
      </c>
      <c r="AS3" s="50" t="s">
        <v>191</v>
      </c>
      <c r="AT3" s="50" t="s">
        <v>192</v>
      </c>
      <c r="AU3" s="50" t="s">
        <v>193</v>
      </c>
      <c r="AV3" s="50" t="s">
        <v>194</v>
      </c>
      <c r="AW3" s="50" t="s">
        <v>195</v>
      </c>
      <c r="AX3" s="50" t="s">
        <v>196</v>
      </c>
      <c r="AY3" s="50" t="s">
        <v>197</v>
      </c>
      <c r="AZ3" s="50" t="s">
        <v>198</v>
      </c>
      <c r="BA3" s="50" t="s">
        <v>199</v>
      </c>
      <c r="BB3" s="50" t="s">
        <v>200</v>
      </c>
      <c r="BC3" s="50" t="s">
        <v>201</v>
      </c>
      <c r="BD3" s="50" t="s">
        <v>202</v>
      </c>
      <c r="BE3" s="50" t="s">
        <v>203</v>
      </c>
      <c r="BF3" s="50" t="s">
        <v>204</v>
      </c>
      <c r="BG3" s="50" t="s">
        <v>205</v>
      </c>
      <c r="BH3" s="50" t="s">
        <v>206</v>
      </c>
      <c r="BI3" s="50" t="s">
        <v>207</v>
      </c>
      <c r="BJ3" s="50" t="s">
        <v>208</v>
      </c>
      <c r="BK3" s="50" t="s">
        <v>209</v>
      </c>
      <c r="BL3" s="50" t="s">
        <v>210</v>
      </c>
      <c r="BM3" s="50" t="s">
        <v>211</v>
      </c>
      <c r="BN3" s="50" t="s">
        <v>212</v>
      </c>
      <c r="BO3" s="50" t="s">
        <v>213</v>
      </c>
      <c r="BP3" s="50" t="s">
        <v>214</v>
      </c>
      <c r="BQ3" s="50" t="s">
        <v>215</v>
      </c>
    </row>
    <row r="4" customFormat="false" ht="12.75" hidden="false" customHeight="false" outlineLevel="0" collapsed="false">
      <c r="A4" s="83" t="s">
        <v>45</v>
      </c>
      <c r="B4" s="84" t="s">
        <v>46</v>
      </c>
      <c r="C4" s="85"/>
      <c r="D4" s="85"/>
      <c r="E4" s="86"/>
      <c r="F4" s="86"/>
      <c r="G4" s="86"/>
      <c r="H4" s="86"/>
      <c r="I4" s="86"/>
      <c r="J4" s="86"/>
      <c r="K4" s="86"/>
      <c r="L4" s="87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</row>
    <row r="5" customFormat="false" ht="38.25" hidden="false" customHeight="false" outlineLevel="0" collapsed="false">
      <c r="A5" s="48" t="s">
        <v>47</v>
      </c>
      <c r="B5" s="56" t="s">
        <v>48</v>
      </c>
      <c r="C5" s="57" t="s">
        <v>49</v>
      </c>
      <c r="D5" s="57" t="s">
        <v>50</v>
      </c>
      <c r="E5" s="48" t="n">
        <f aca="false">12*5</f>
        <v>60</v>
      </c>
      <c r="F5" s="88" t="n">
        <v>1</v>
      </c>
      <c r="G5" s="48" t="s">
        <v>49</v>
      </c>
      <c r="H5" s="48" t="n">
        <v>1</v>
      </c>
      <c r="I5" s="48"/>
      <c r="J5" s="89" t="n">
        <f aca="false">$F$5*$H$5</f>
        <v>1</v>
      </c>
      <c r="K5" s="89" t="n">
        <f aca="false">$F$5*$H$5</f>
        <v>1</v>
      </c>
      <c r="L5" s="89" t="n">
        <f aca="false">$F$5*$H$5</f>
        <v>1</v>
      </c>
      <c r="M5" s="89" t="n">
        <f aca="false">$F$5*$H$5</f>
        <v>1</v>
      </c>
      <c r="N5" s="89" t="n">
        <f aca="false">$F$5*$H$5</f>
        <v>1</v>
      </c>
      <c r="O5" s="89" t="n">
        <f aca="false">$F$5*$H$5</f>
        <v>1</v>
      </c>
      <c r="P5" s="89" t="n">
        <f aca="false">$F$5*$H$5</f>
        <v>1</v>
      </c>
      <c r="Q5" s="89" t="n">
        <f aca="false">$F$5*$H$5</f>
        <v>1</v>
      </c>
      <c r="R5" s="89" t="n">
        <f aca="false">$F$5*$H$5</f>
        <v>1</v>
      </c>
      <c r="S5" s="89" t="n">
        <f aca="false">$F$5*$H$5</f>
        <v>1</v>
      </c>
      <c r="T5" s="89" t="n">
        <f aca="false">$F$5*$H$5</f>
        <v>1</v>
      </c>
      <c r="U5" s="89" t="n">
        <f aca="false">$F$5*$H$5</f>
        <v>1</v>
      </c>
      <c r="V5" s="89" t="n">
        <f aca="false">$F$5*$H$5</f>
        <v>1</v>
      </c>
      <c r="W5" s="89" t="n">
        <f aca="false">$F$5*$H$5</f>
        <v>1</v>
      </c>
      <c r="X5" s="89" t="n">
        <f aca="false">$F$5*$H$5</f>
        <v>1</v>
      </c>
      <c r="Y5" s="89" t="n">
        <f aca="false">$F$5*$H$5</f>
        <v>1</v>
      </c>
      <c r="Z5" s="89" t="n">
        <f aca="false">$F$5*$H$5</f>
        <v>1</v>
      </c>
      <c r="AA5" s="89" t="n">
        <f aca="false">$F$5*$H$5</f>
        <v>1</v>
      </c>
      <c r="AB5" s="89" t="n">
        <f aca="false">$F$5*$H$5</f>
        <v>1</v>
      </c>
      <c r="AC5" s="89" t="n">
        <f aca="false">$F$5*$H$5</f>
        <v>1</v>
      </c>
      <c r="AD5" s="89" t="n">
        <f aca="false">$F$5*$H$5</f>
        <v>1</v>
      </c>
      <c r="AE5" s="89" t="n">
        <f aca="false">$F$5*$H$5</f>
        <v>1</v>
      </c>
      <c r="AF5" s="89" t="n">
        <f aca="false">$F$5*$H$5</f>
        <v>1</v>
      </c>
      <c r="AG5" s="89" t="n">
        <f aca="false">$F$5*$H$5</f>
        <v>1</v>
      </c>
      <c r="AH5" s="89" t="n">
        <f aca="false">$F$5*$H$5</f>
        <v>1</v>
      </c>
      <c r="AI5" s="89" t="n">
        <f aca="false">$F$5*$H$5</f>
        <v>1</v>
      </c>
      <c r="AJ5" s="89" t="n">
        <f aca="false">$F$5*$H$5</f>
        <v>1</v>
      </c>
      <c r="AK5" s="89" t="n">
        <f aca="false">$F$5*$H$5</f>
        <v>1</v>
      </c>
      <c r="AL5" s="89" t="n">
        <f aca="false">$F$5*$H$5</f>
        <v>1</v>
      </c>
      <c r="AM5" s="89" t="n">
        <f aca="false">$F$5*$H$5</f>
        <v>1</v>
      </c>
      <c r="AN5" s="89" t="n">
        <f aca="false">$F$5*$H$5</f>
        <v>1</v>
      </c>
      <c r="AO5" s="89" t="n">
        <f aca="false">$F$5*$H$5</f>
        <v>1</v>
      </c>
      <c r="AP5" s="89" t="n">
        <f aca="false">$F$5*$H$5</f>
        <v>1</v>
      </c>
      <c r="AQ5" s="89" t="n">
        <f aca="false">$F$5*$H$5</f>
        <v>1</v>
      </c>
      <c r="AR5" s="89" t="n">
        <f aca="false">$F$5*$H$5</f>
        <v>1</v>
      </c>
      <c r="AS5" s="89" t="n">
        <f aca="false">$F$5*$H$5</f>
        <v>1</v>
      </c>
      <c r="AT5" s="89" t="n">
        <f aca="false">$F$5*$H$5</f>
        <v>1</v>
      </c>
      <c r="AU5" s="89" t="n">
        <f aca="false">$F$5*$H$5</f>
        <v>1</v>
      </c>
      <c r="AV5" s="89" t="n">
        <f aca="false">$F$5*$H$5</f>
        <v>1</v>
      </c>
      <c r="AW5" s="89" t="n">
        <f aca="false">$F$5*$H$5</f>
        <v>1</v>
      </c>
      <c r="AX5" s="89" t="n">
        <f aca="false">$F$5*$H$5</f>
        <v>1</v>
      </c>
      <c r="AY5" s="89" t="n">
        <f aca="false">$F$5*$H$5</f>
        <v>1</v>
      </c>
      <c r="AZ5" s="89" t="n">
        <f aca="false">$F$5*$H$5</f>
        <v>1</v>
      </c>
      <c r="BA5" s="89" t="n">
        <f aca="false">$F$5*$H$5</f>
        <v>1</v>
      </c>
      <c r="BB5" s="89" t="n">
        <f aca="false">$F$5*$H$5</f>
        <v>1</v>
      </c>
      <c r="BC5" s="89" t="n">
        <f aca="false">$F$5*$H$5</f>
        <v>1</v>
      </c>
      <c r="BD5" s="89" t="n">
        <f aca="false">$F$5*$H$5</f>
        <v>1</v>
      </c>
      <c r="BE5" s="89" t="n">
        <f aca="false">$F$5*$H$5</f>
        <v>1</v>
      </c>
      <c r="BF5" s="89" t="n">
        <f aca="false">$F$5*$H$5</f>
        <v>1</v>
      </c>
      <c r="BG5" s="89" t="n">
        <f aca="false">$F$5*$H$5</f>
        <v>1</v>
      </c>
      <c r="BH5" s="89" t="n">
        <f aca="false">$F$5*$H$5</f>
        <v>1</v>
      </c>
      <c r="BI5" s="89" t="n">
        <f aca="false">$F$5*$H$5</f>
        <v>1</v>
      </c>
      <c r="BJ5" s="89" t="n">
        <f aca="false">$F$5*$H$5</f>
        <v>1</v>
      </c>
      <c r="BK5" s="89" t="n">
        <f aca="false">$F$5*$H$5</f>
        <v>1</v>
      </c>
      <c r="BL5" s="89" t="n">
        <f aca="false">$F$5*$H$5</f>
        <v>1</v>
      </c>
      <c r="BM5" s="89" t="n">
        <f aca="false">$F$5*$H$5</f>
        <v>1</v>
      </c>
      <c r="BN5" s="89" t="n">
        <f aca="false">$F$5*$H$5</f>
        <v>1</v>
      </c>
      <c r="BO5" s="89" t="n">
        <f aca="false">$F$5*$H$5</f>
        <v>1</v>
      </c>
      <c r="BP5" s="89" t="n">
        <f aca="false">$F$5*$H$5</f>
        <v>1</v>
      </c>
      <c r="BQ5" s="89" t="n">
        <f aca="false">$F$5*$H$5</f>
        <v>1</v>
      </c>
      <c r="BR5" s="90"/>
    </row>
    <row r="6" customFormat="false" ht="38.25" hidden="false" customHeight="false" outlineLevel="0" collapsed="false">
      <c r="A6" s="48" t="s">
        <v>51</v>
      </c>
      <c r="B6" s="56" t="s">
        <v>52</v>
      </c>
      <c r="C6" s="57" t="s">
        <v>53</v>
      </c>
      <c r="D6" s="57" t="s">
        <v>50</v>
      </c>
      <c r="E6" s="48" t="n">
        <f aca="false">5</f>
        <v>5</v>
      </c>
      <c r="F6" s="88" t="n">
        <v>1</v>
      </c>
      <c r="G6" s="48" t="s">
        <v>89</v>
      </c>
      <c r="H6" s="48" t="n">
        <v>1</v>
      </c>
      <c r="I6" s="4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9" t="n">
        <f aca="false">$F$6*$H$6</f>
        <v>1</v>
      </c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9" t="n">
        <f aca="false">$F$6*$H$6</f>
        <v>1</v>
      </c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9" t="n">
        <f aca="false">$F$6*$H$6</f>
        <v>1</v>
      </c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89" t="n">
        <f aca="false">$F$6*$H$6</f>
        <v>1</v>
      </c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89" t="n">
        <f aca="false">$F$6*$H$6</f>
        <v>1</v>
      </c>
    </row>
    <row r="7" customFormat="false" ht="38.25" hidden="false" customHeight="false" outlineLevel="0" collapsed="false">
      <c r="A7" s="48" t="s">
        <v>54</v>
      </c>
      <c r="B7" s="56" t="s">
        <v>55</v>
      </c>
      <c r="C7" s="57" t="s">
        <v>56</v>
      </c>
      <c r="D7" s="57" t="s">
        <v>50</v>
      </c>
      <c r="E7" s="48" t="n">
        <v>1</v>
      </c>
      <c r="F7" s="88" t="n">
        <v>1</v>
      </c>
      <c r="G7" s="48" t="s">
        <v>216</v>
      </c>
      <c r="H7" s="48" t="n">
        <v>1</v>
      </c>
      <c r="I7" s="48"/>
      <c r="J7" s="91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89" t="n">
        <f aca="false">$F$7*$H$7</f>
        <v>1</v>
      </c>
    </row>
    <row r="8" customFormat="false" ht="25.5" hidden="false" customHeight="false" outlineLevel="0" collapsed="false">
      <c r="A8" s="48" t="s">
        <v>57</v>
      </c>
      <c r="B8" s="61" t="s">
        <v>58</v>
      </c>
      <c r="C8" s="57" t="s">
        <v>59</v>
      </c>
      <c r="D8" s="57" t="s">
        <v>39</v>
      </c>
      <c r="E8" s="48" t="n">
        <v>4</v>
      </c>
      <c r="F8" s="88" t="n">
        <v>1</v>
      </c>
      <c r="G8" s="48" t="s">
        <v>217</v>
      </c>
      <c r="H8" s="48" t="s">
        <v>217</v>
      </c>
      <c r="I8" s="92" t="n">
        <f aca="false">E8*F8</f>
        <v>4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customFormat="false" ht="38.25" hidden="false" customHeight="false" outlineLevel="0" collapsed="false">
      <c r="A9" s="48" t="s">
        <v>60</v>
      </c>
      <c r="B9" s="56" t="s">
        <v>61</v>
      </c>
      <c r="C9" s="57" t="s">
        <v>49</v>
      </c>
      <c r="D9" s="57" t="s">
        <v>50</v>
      </c>
      <c r="E9" s="48" t="n">
        <f aca="false">12*5</f>
        <v>60</v>
      </c>
      <c r="F9" s="88" t="n">
        <v>1</v>
      </c>
      <c r="G9" s="48" t="s">
        <v>49</v>
      </c>
      <c r="H9" s="48" t="n">
        <v>1</v>
      </c>
      <c r="I9" s="48"/>
      <c r="J9" s="89" t="n">
        <f aca="false">$F$9*$H$9</f>
        <v>1</v>
      </c>
      <c r="K9" s="89" t="n">
        <f aca="false">$F$5*$H$5</f>
        <v>1</v>
      </c>
      <c r="L9" s="89" t="n">
        <f aca="false">$F$5*$H$5</f>
        <v>1</v>
      </c>
      <c r="M9" s="89" t="n">
        <f aca="false">$F$5*$H$5</f>
        <v>1</v>
      </c>
      <c r="N9" s="89" t="n">
        <f aca="false">$F$5*$H$5</f>
        <v>1</v>
      </c>
      <c r="O9" s="89" t="n">
        <f aca="false">$F$5*$H$5</f>
        <v>1</v>
      </c>
      <c r="P9" s="89" t="n">
        <f aca="false">$F$5*$H$5</f>
        <v>1</v>
      </c>
      <c r="Q9" s="89" t="n">
        <f aca="false">$F$5*$H$5</f>
        <v>1</v>
      </c>
      <c r="R9" s="89" t="n">
        <f aca="false">$F$5*$H$5</f>
        <v>1</v>
      </c>
      <c r="S9" s="89" t="n">
        <f aca="false">$F$5*$H$5</f>
        <v>1</v>
      </c>
      <c r="T9" s="89" t="n">
        <f aca="false">$F$5*$H$5</f>
        <v>1</v>
      </c>
      <c r="U9" s="89" t="n">
        <f aca="false">$F$5*$H$5</f>
        <v>1</v>
      </c>
      <c r="V9" s="89" t="n">
        <f aca="false">$F$5*$H$5</f>
        <v>1</v>
      </c>
      <c r="W9" s="89" t="n">
        <f aca="false">$F$5*$H$5</f>
        <v>1</v>
      </c>
      <c r="X9" s="89" t="n">
        <f aca="false">$F$5*$H$5</f>
        <v>1</v>
      </c>
      <c r="Y9" s="89" t="n">
        <f aca="false">$F$5*$H$5</f>
        <v>1</v>
      </c>
      <c r="Z9" s="89" t="n">
        <f aca="false">$F$5*$H$5</f>
        <v>1</v>
      </c>
      <c r="AA9" s="89" t="n">
        <f aca="false">$F$5*$H$5</f>
        <v>1</v>
      </c>
      <c r="AB9" s="89" t="n">
        <f aca="false">$F$5*$H$5</f>
        <v>1</v>
      </c>
      <c r="AC9" s="89" t="n">
        <f aca="false">$F$5*$H$5</f>
        <v>1</v>
      </c>
      <c r="AD9" s="89" t="n">
        <f aca="false">$F$5*$H$5</f>
        <v>1</v>
      </c>
      <c r="AE9" s="89" t="n">
        <f aca="false">$F$5*$H$5</f>
        <v>1</v>
      </c>
      <c r="AF9" s="89" t="n">
        <f aca="false">$F$5*$H$5</f>
        <v>1</v>
      </c>
      <c r="AG9" s="89" t="n">
        <f aca="false">$F$5*$H$5</f>
        <v>1</v>
      </c>
      <c r="AH9" s="89" t="n">
        <f aca="false">$F$5*$H$5</f>
        <v>1</v>
      </c>
      <c r="AI9" s="89" t="n">
        <f aca="false">$F$5*$H$5</f>
        <v>1</v>
      </c>
      <c r="AJ9" s="89" t="n">
        <f aca="false">$F$5*$H$5</f>
        <v>1</v>
      </c>
      <c r="AK9" s="89" t="n">
        <f aca="false">$F$5*$H$5</f>
        <v>1</v>
      </c>
      <c r="AL9" s="89" t="n">
        <f aca="false">$F$5*$H$5</f>
        <v>1</v>
      </c>
      <c r="AM9" s="89" t="n">
        <f aca="false">$F$5*$H$5</f>
        <v>1</v>
      </c>
      <c r="AN9" s="89" t="n">
        <f aca="false">$F$5*$H$5</f>
        <v>1</v>
      </c>
      <c r="AO9" s="89" t="n">
        <f aca="false">$F$5*$H$5</f>
        <v>1</v>
      </c>
      <c r="AP9" s="89" t="n">
        <f aca="false">$F$5*$H$5</f>
        <v>1</v>
      </c>
      <c r="AQ9" s="89" t="n">
        <f aca="false">$F$5*$H$5</f>
        <v>1</v>
      </c>
      <c r="AR9" s="89" t="n">
        <f aca="false">$F$5*$H$5</f>
        <v>1</v>
      </c>
      <c r="AS9" s="89" t="n">
        <f aca="false">$F$5*$H$5</f>
        <v>1</v>
      </c>
      <c r="AT9" s="89" t="n">
        <f aca="false">$F$5*$H$5</f>
        <v>1</v>
      </c>
      <c r="AU9" s="89" t="n">
        <f aca="false">$F$5*$H$5</f>
        <v>1</v>
      </c>
      <c r="AV9" s="89" t="n">
        <f aca="false">$F$5*$H$5</f>
        <v>1</v>
      </c>
      <c r="AW9" s="89" t="n">
        <f aca="false">$F$5*$H$5</f>
        <v>1</v>
      </c>
      <c r="AX9" s="89" t="n">
        <f aca="false">$F$5*$H$5</f>
        <v>1</v>
      </c>
      <c r="AY9" s="89" t="n">
        <f aca="false">$F$5*$H$5</f>
        <v>1</v>
      </c>
      <c r="AZ9" s="89" t="n">
        <f aca="false">$F$5*$H$5</f>
        <v>1</v>
      </c>
      <c r="BA9" s="89" t="n">
        <f aca="false">$F$5*$H$5</f>
        <v>1</v>
      </c>
      <c r="BB9" s="89" t="n">
        <f aca="false">$F$5*$H$5</f>
        <v>1</v>
      </c>
      <c r="BC9" s="89" t="n">
        <f aca="false">$F$5*$H$5</f>
        <v>1</v>
      </c>
      <c r="BD9" s="89" t="n">
        <f aca="false">$F$5*$H$5</f>
        <v>1</v>
      </c>
      <c r="BE9" s="89" t="n">
        <f aca="false">$F$5*$H$5</f>
        <v>1</v>
      </c>
      <c r="BF9" s="89" t="n">
        <f aca="false">$F$5*$H$5</f>
        <v>1</v>
      </c>
      <c r="BG9" s="89" t="n">
        <f aca="false">$F$5*$H$5</f>
        <v>1</v>
      </c>
      <c r="BH9" s="89" t="n">
        <f aca="false">$F$5*$H$5</f>
        <v>1</v>
      </c>
      <c r="BI9" s="89" t="n">
        <f aca="false">$F$5*$H$5</f>
        <v>1</v>
      </c>
      <c r="BJ9" s="89" t="n">
        <f aca="false">$F$5*$H$5</f>
        <v>1</v>
      </c>
      <c r="BK9" s="89" t="n">
        <f aca="false">$F$5*$H$5</f>
        <v>1</v>
      </c>
      <c r="BL9" s="89" t="n">
        <f aca="false">$F$5*$H$5</f>
        <v>1</v>
      </c>
      <c r="BM9" s="89" t="n">
        <f aca="false">$F$5*$H$5</f>
        <v>1</v>
      </c>
      <c r="BN9" s="89" t="n">
        <f aca="false">$F$5*$H$5</f>
        <v>1</v>
      </c>
      <c r="BO9" s="89" t="n">
        <f aca="false">$F$5*$H$5</f>
        <v>1</v>
      </c>
      <c r="BP9" s="89" t="n">
        <f aca="false">$F$5*$H$5</f>
        <v>1</v>
      </c>
      <c r="BQ9" s="89" t="n">
        <f aca="false">$F$5*$H$5</f>
        <v>1</v>
      </c>
    </row>
    <row r="10" customFormat="false" ht="38.25" hidden="false" customHeight="false" outlineLevel="0" collapsed="false">
      <c r="A10" s="48" t="s">
        <v>62</v>
      </c>
      <c r="B10" s="56" t="s">
        <v>63</v>
      </c>
      <c r="C10" s="57" t="s">
        <v>53</v>
      </c>
      <c r="D10" s="57" t="s">
        <v>50</v>
      </c>
      <c r="E10" s="48" t="n">
        <f aca="false">5</f>
        <v>5</v>
      </c>
      <c r="F10" s="88" t="n">
        <v>1</v>
      </c>
      <c r="G10" s="48" t="s">
        <v>89</v>
      </c>
      <c r="H10" s="48" t="n">
        <v>1</v>
      </c>
      <c r="I10" s="4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 t="n">
        <f aca="false">$F$10*$H$10</f>
        <v>1</v>
      </c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9" t="n">
        <f aca="false">$F$10*$H$10</f>
        <v>1</v>
      </c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9" t="n">
        <f aca="false">$F$10*$H$10</f>
        <v>1</v>
      </c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89" t="n">
        <f aca="false">$F$10*$H$10</f>
        <v>1</v>
      </c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89" t="n">
        <f aca="false">$F$10*$H$10</f>
        <v>1</v>
      </c>
    </row>
    <row r="11" customFormat="false" ht="38.25" hidden="false" customHeight="false" outlineLevel="0" collapsed="false">
      <c r="A11" s="48" t="s">
        <v>64</v>
      </c>
      <c r="B11" s="56" t="s">
        <v>65</v>
      </c>
      <c r="C11" s="57" t="s">
        <v>56</v>
      </c>
      <c r="D11" s="57" t="s">
        <v>50</v>
      </c>
      <c r="E11" s="48" t="n">
        <v>1</v>
      </c>
      <c r="F11" s="88" t="n">
        <v>1</v>
      </c>
      <c r="G11" s="48" t="s">
        <v>216</v>
      </c>
      <c r="H11" s="48" t="n">
        <v>1</v>
      </c>
      <c r="I11" s="4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89" t="n">
        <f aca="false">$F$11*$H$11</f>
        <v>1</v>
      </c>
    </row>
    <row r="12" customFormat="false" ht="25.5" hidden="false" customHeight="false" outlineLevel="0" collapsed="false">
      <c r="A12" s="48" t="s">
        <v>66</v>
      </c>
      <c r="B12" s="61" t="s">
        <v>67</v>
      </c>
      <c r="C12" s="57" t="s">
        <v>59</v>
      </c>
      <c r="D12" s="57" t="s">
        <v>39</v>
      </c>
      <c r="E12" s="48" t="n">
        <v>1</v>
      </c>
      <c r="F12" s="88" t="n">
        <v>1</v>
      </c>
      <c r="G12" s="48" t="s">
        <v>217</v>
      </c>
      <c r="H12" s="48" t="s">
        <v>217</v>
      </c>
      <c r="I12" s="92" t="n">
        <f aca="false">E12*F12</f>
        <v>1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</row>
    <row r="13" customFormat="false" ht="12.75" hidden="false" customHeight="true" outlineLevel="0" collapsed="false">
      <c r="A13" s="93" t="s">
        <v>68</v>
      </c>
      <c r="B13" s="94" t="s">
        <v>69</v>
      </c>
      <c r="C13" s="95"/>
      <c r="D13" s="95"/>
      <c r="E13" s="87"/>
      <c r="F13" s="87"/>
      <c r="G13" s="87"/>
      <c r="H13" s="87"/>
      <c r="I13" s="87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</row>
    <row r="14" customFormat="false" ht="38.25" hidden="false" customHeight="false" outlineLevel="0" collapsed="false">
      <c r="A14" s="48" t="s">
        <v>70</v>
      </c>
      <c r="B14" s="56" t="s">
        <v>71</v>
      </c>
      <c r="C14" s="57" t="s">
        <v>72</v>
      </c>
      <c r="D14" s="57" t="s">
        <v>50</v>
      </c>
      <c r="E14" s="48" t="n">
        <f aca="false">(12/6)*5</f>
        <v>10</v>
      </c>
      <c r="F14" s="88" t="n">
        <v>1</v>
      </c>
      <c r="G14" s="48" t="s">
        <v>72</v>
      </c>
      <c r="H14" s="48" t="n">
        <v>1</v>
      </c>
      <c r="I14" s="48"/>
      <c r="J14" s="88"/>
      <c r="K14" s="88"/>
      <c r="L14" s="88"/>
      <c r="M14" s="88"/>
      <c r="N14" s="88"/>
      <c r="O14" s="98" t="n">
        <f aca="false">$F$14*$H$14</f>
        <v>1</v>
      </c>
      <c r="P14" s="88"/>
      <c r="Q14" s="88"/>
      <c r="R14" s="88"/>
      <c r="S14" s="88"/>
      <c r="T14" s="88"/>
      <c r="U14" s="98" t="n">
        <f aca="false">$F$14*$H$14</f>
        <v>1</v>
      </c>
      <c r="V14" s="88"/>
      <c r="W14" s="88"/>
      <c r="X14" s="88"/>
      <c r="Y14" s="88"/>
      <c r="Z14" s="88"/>
      <c r="AA14" s="98" t="n">
        <f aca="false">$F$14*$H$14</f>
        <v>1</v>
      </c>
      <c r="AB14" s="88"/>
      <c r="AC14" s="88"/>
      <c r="AD14" s="88"/>
      <c r="AE14" s="88"/>
      <c r="AF14" s="88"/>
      <c r="AG14" s="98" t="n">
        <f aca="false">$F$14*$H$14</f>
        <v>1</v>
      </c>
      <c r="AH14" s="88"/>
      <c r="AI14" s="88"/>
      <c r="AJ14" s="88"/>
      <c r="AK14" s="88"/>
      <c r="AL14" s="88"/>
      <c r="AM14" s="98" t="n">
        <f aca="false">$F$14*$H$14</f>
        <v>1</v>
      </c>
      <c r="AN14" s="88"/>
      <c r="AO14" s="88"/>
      <c r="AP14" s="88"/>
      <c r="AQ14" s="88"/>
      <c r="AR14" s="88"/>
      <c r="AS14" s="98" t="n">
        <f aca="false">$F$14*$H$14</f>
        <v>1</v>
      </c>
      <c r="AT14" s="91"/>
      <c r="AU14" s="91"/>
      <c r="AV14" s="91"/>
      <c r="AW14" s="91"/>
      <c r="AX14" s="91"/>
      <c r="AY14" s="98" t="n">
        <f aca="false">$F$14*$H$14</f>
        <v>1</v>
      </c>
      <c r="AZ14" s="91"/>
      <c r="BA14" s="91"/>
      <c r="BB14" s="91"/>
      <c r="BC14" s="91"/>
      <c r="BD14" s="91"/>
      <c r="BE14" s="98" t="n">
        <f aca="false">$F$14*$H$14</f>
        <v>1</v>
      </c>
      <c r="BF14" s="91"/>
      <c r="BG14" s="91"/>
      <c r="BH14" s="91"/>
      <c r="BI14" s="91"/>
      <c r="BJ14" s="91"/>
      <c r="BK14" s="98" t="n">
        <f aca="false">$F$14*$H$14</f>
        <v>1</v>
      </c>
      <c r="BL14" s="91"/>
      <c r="BM14" s="91"/>
      <c r="BN14" s="91"/>
      <c r="BO14" s="91"/>
      <c r="BP14" s="91"/>
      <c r="BQ14" s="98" t="n">
        <f aca="false">$F$14*$H$14</f>
        <v>1</v>
      </c>
    </row>
    <row r="15" customFormat="false" ht="12.75" hidden="false" customHeight="false" outlineLevel="0" collapsed="false">
      <c r="A15" s="48" t="s">
        <v>73</v>
      </c>
      <c r="B15" s="56" t="s">
        <v>74</v>
      </c>
      <c r="C15" s="57" t="s">
        <v>75</v>
      </c>
      <c r="D15" s="57" t="s">
        <v>39</v>
      </c>
      <c r="E15" s="48" t="n">
        <v>2</v>
      </c>
      <c r="F15" s="88" t="n">
        <v>1</v>
      </c>
      <c r="G15" s="48" t="s">
        <v>217</v>
      </c>
      <c r="H15" s="48" t="s">
        <v>217</v>
      </c>
      <c r="I15" s="92" t="n">
        <f aca="false">E15*F15</f>
        <v>2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</row>
    <row r="16" customFormat="false" ht="25.5" hidden="false" customHeight="false" outlineLevel="0" collapsed="false">
      <c r="A16" s="48" t="s">
        <v>76</v>
      </c>
      <c r="B16" s="56" t="s">
        <v>77</v>
      </c>
      <c r="C16" s="57" t="s">
        <v>75</v>
      </c>
      <c r="D16" s="57" t="s">
        <v>39</v>
      </c>
      <c r="E16" s="48" t="n">
        <v>23</v>
      </c>
      <c r="F16" s="88" t="n">
        <v>1</v>
      </c>
      <c r="G16" s="48" t="s">
        <v>217</v>
      </c>
      <c r="H16" s="48" t="s">
        <v>217</v>
      </c>
      <c r="I16" s="92" t="n">
        <f aca="false">E16*F16</f>
        <v>23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</row>
    <row r="17" customFormat="false" ht="25.5" hidden="false" customHeight="false" outlineLevel="0" collapsed="false">
      <c r="A17" s="48" t="s">
        <v>78</v>
      </c>
      <c r="B17" s="56" t="s">
        <v>79</v>
      </c>
      <c r="C17" s="57" t="s">
        <v>72</v>
      </c>
      <c r="D17" s="57" t="s">
        <v>50</v>
      </c>
      <c r="E17" s="48" t="n">
        <f aca="false">12/6*5</f>
        <v>10</v>
      </c>
      <c r="F17" s="88" t="n">
        <v>1</v>
      </c>
      <c r="G17" s="48" t="s">
        <v>72</v>
      </c>
      <c r="H17" s="48" t="n">
        <v>1</v>
      </c>
      <c r="I17" s="88"/>
      <c r="J17" s="88"/>
      <c r="K17" s="88"/>
      <c r="L17" s="88"/>
      <c r="M17" s="88"/>
      <c r="N17" s="88"/>
      <c r="O17" s="98" t="n">
        <f aca="false">$F$17*$H$17</f>
        <v>1</v>
      </c>
      <c r="P17" s="88"/>
      <c r="Q17" s="88"/>
      <c r="R17" s="88"/>
      <c r="S17" s="88"/>
      <c r="T17" s="88"/>
      <c r="U17" s="98" t="n">
        <f aca="false">$F$17*$H$17</f>
        <v>1</v>
      </c>
      <c r="V17" s="88"/>
      <c r="W17" s="88"/>
      <c r="X17" s="88"/>
      <c r="Y17" s="88"/>
      <c r="Z17" s="88"/>
      <c r="AA17" s="98" t="n">
        <f aca="false">$F$17*$H$17</f>
        <v>1</v>
      </c>
      <c r="AB17" s="88"/>
      <c r="AC17" s="88"/>
      <c r="AD17" s="88"/>
      <c r="AE17" s="88"/>
      <c r="AF17" s="88"/>
      <c r="AG17" s="98" t="n">
        <f aca="false">$F$17*$H$17</f>
        <v>1</v>
      </c>
      <c r="AH17" s="88"/>
      <c r="AI17" s="88"/>
      <c r="AJ17" s="88"/>
      <c r="AK17" s="88"/>
      <c r="AL17" s="88"/>
      <c r="AM17" s="98" t="n">
        <f aca="false">$F$17*$H$17</f>
        <v>1</v>
      </c>
      <c r="AN17" s="88"/>
      <c r="AO17" s="88"/>
      <c r="AP17" s="88"/>
      <c r="AQ17" s="88"/>
      <c r="AR17" s="88"/>
      <c r="AS17" s="98" t="n">
        <f aca="false">$F$17*$H$17</f>
        <v>1</v>
      </c>
      <c r="AT17" s="91"/>
      <c r="AU17" s="91"/>
      <c r="AV17" s="91"/>
      <c r="AW17" s="91"/>
      <c r="AX17" s="91"/>
      <c r="AY17" s="98" t="n">
        <f aca="false">$F$17*$H$17</f>
        <v>1</v>
      </c>
      <c r="AZ17" s="91"/>
      <c r="BA17" s="91"/>
      <c r="BB17" s="91"/>
      <c r="BC17" s="91"/>
      <c r="BD17" s="91"/>
      <c r="BE17" s="98" t="n">
        <f aca="false">$F$17*$H$17</f>
        <v>1</v>
      </c>
      <c r="BF17" s="91"/>
      <c r="BG17" s="91"/>
      <c r="BH17" s="91"/>
      <c r="BI17" s="91"/>
      <c r="BJ17" s="91"/>
      <c r="BK17" s="98" t="n">
        <f aca="false">$F$17*$H$17</f>
        <v>1</v>
      </c>
      <c r="BL17" s="91"/>
      <c r="BM17" s="91"/>
      <c r="BN17" s="91"/>
      <c r="BO17" s="91"/>
      <c r="BP17" s="91"/>
      <c r="BQ17" s="98" t="n">
        <f aca="false">$F$17*$H$17</f>
        <v>1</v>
      </c>
    </row>
    <row r="18" customFormat="false" ht="25.5" hidden="false" customHeight="false" outlineLevel="0" collapsed="false">
      <c r="A18" s="48" t="s">
        <v>80</v>
      </c>
      <c r="B18" s="56" t="s">
        <v>81</v>
      </c>
      <c r="C18" s="57" t="s">
        <v>75</v>
      </c>
      <c r="D18" s="57" t="s">
        <v>82</v>
      </c>
      <c r="E18" s="48" t="n">
        <v>50</v>
      </c>
      <c r="F18" s="88" t="n">
        <v>1</v>
      </c>
      <c r="G18" s="48" t="s">
        <v>217</v>
      </c>
      <c r="H18" s="48" t="s">
        <v>217</v>
      </c>
      <c r="I18" s="92" t="n">
        <f aca="false">E18*F18</f>
        <v>50</v>
      </c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</row>
    <row r="19" customFormat="false" ht="12.75" hidden="false" customHeight="false" outlineLevel="0" collapsed="false">
      <c r="A19" s="48" t="s">
        <v>83</v>
      </c>
      <c r="B19" s="56" t="s">
        <v>84</v>
      </c>
      <c r="C19" s="57" t="s">
        <v>75</v>
      </c>
      <c r="D19" s="57" t="s">
        <v>39</v>
      </c>
      <c r="E19" s="48" t="n">
        <v>10</v>
      </c>
      <c r="F19" s="88" t="n">
        <v>1</v>
      </c>
      <c r="G19" s="48" t="s">
        <v>217</v>
      </c>
      <c r="H19" s="48" t="s">
        <v>217</v>
      </c>
      <c r="I19" s="92" t="n">
        <f aca="false">E19*F19</f>
        <v>10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</row>
    <row r="20" customFormat="false" ht="12.75" hidden="false" customHeight="false" outlineLevel="0" collapsed="false">
      <c r="A20" s="48" t="s">
        <v>85</v>
      </c>
      <c r="B20" s="56" t="s">
        <v>86</v>
      </c>
      <c r="C20" s="57" t="s">
        <v>75</v>
      </c>
      <c r="D20" s="57" t="s">
        <v>39</v>
      </c>
      <c r="E20" s="48" t="n">
        <v>4</v>
      </c>
      <c r="F20" s="88" t="n">
        <v>1</v>
      </c>
      <c r="G20" s="48" t="s">
        <v>217</v>
      </c>
      <c r="H20" s="48" t="s">
        <v>217</v>
      </c>
      <c r="I20" s="92" t="n">
        <f aca="false">E20*F20</f>
        <v>4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</row>
    <row r="21" customFormat="false" ht="38.25" hidden="false" customHeight="false" outlineLevel="0" collapsed="false">
      <c r="A21" s="48" t="s">
        <v>87</v>
      </c>
      <c r="B21" s="56" t="s">
        <v>88</v>
      </c>
      <c r="C21" s="57" t="s">
        <v>89</v>
      </c>
      <c r="D21" s="57" t="s">
        <v>50</v>
      </c>
      <c r="E21" s="48" t="n">
        <f aca="false">2*5</f>
        <v>10</v>
      </c>
      <c r="F21" s="88" t="n">
        <v>1</v>
      </c>
      <c r="G21" s="48" t="s">
        <v>89</v>
      </c>
      <c r="H21" s="48" t="n">
        <v>1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98" t="n">
        <f aca="false">$F$21*$H$21</f>
        <v>1</v>
      </c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98" t="n">
        <f aca="false">$F$21*$H$21</f>
        <v>1</v>
      </c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98" t="n">
        <f aca="false">$F$21*$H$21</f>
        <v>1</v>
      </c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8" t="n">
        <f aca="false">$F$21*$H$21</f>
        <v>1</v>
      </c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8" t="n">
        <f aca="false">$F$21*$H$21</f>
        <v>1</v>
      </c>
    </row>
    <row r="22" customFormat="false" ht="38.25" hidden="false" customHeight="false" outlineLevel="0" collapsed="false">
      <c r="A22" s="48" t="s">
        <v>90</v>
      </c>
      <c r="B22" s="56" t="s">
        <v>91</v>
      </c>
      <c r="C22" s="57" t="s">
        <v>75</v>
      </c>
      <c r="D22" s="57" t="s">
        <v>39</v>
      </c>
      <c r="E22" s="48" t="n">
        <f aca="false">21*2*5</f>
        <v>210</v>
      </c>
      <c r="F22" s="88" t="n">
        <v>1</v>
      </c>
      <c r="G22" s="48" t="s">
        <v>217</v>
      </c>
      <c r="H22" s="48" t="s">
        <v>217</v>
      </c>
      <c r="I22" s="92" t="n">
        <f aca="false">E22*F22</f>
        <v>210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</row>
    <row r="23" customFormat="false" ht="38.25" hidden="false" customHeight="false" outlineLevel="0" collapsed="false">
      <c r="A23" s="48" t="s">
        <v>92</v>
      </c>
      <c r="B23" s="56" t="s">
        <v>93</v>
      </c>
      <c r="C23" s="57" t="s">
        <v>75</v>
      </c>
      <c r="D23" s="57" t="s">
        <v>39</v>
      </c>
      <c r="E23" s="48" t="n">
        <f aca="false">5*21*2</f>
        <v>210</v>
      </c>
      <c r="F23" s="88" t="n">
        <v>1</v>
      </c>
      <c r="G23" s="48" t="s">
        <v>217</v>
      </c>
      <c r="H23" s="48" t="s">
        <v>217</v>
      </c>
      <c r="I23" s="92" t="n">
        <f aca="false">E23*F23</f>
        <v>210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</row>
    <row r="24" customFormat="false" ht="25.5" hidden="false" customHeight="false" outlineLevel="0" collapsed="false">
      <c r="A24" s="48" t="s">
        <v>94</v>
      </c>
      <c r="B24" s="56" t="s">
        <v>95</v>
      </c>
      <c r="C24" s="57" t="s">
        <v>75</v>
      </c>
      <c r="D24" s="57" t="s">
        <v>39</v>
      </c>
      <c r="E24" s="48" t="n">
        <f aca="false">21*2*1</f>
        <v>42</v>
      </c>
      <c r="F24" s="88" t="n">
        <v>1</v>
      </c>
      <c r="G24" s="48" t="s">
        <v>217</v>
      </c>
      <c r="H24" s="48" t="s">
        <v>217</v>
      </c>
      <c r="I24" s="92" t="n">
        <f aca="false">E24*F24</f>
        <v>42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</row>
    <row r="25" customFormat="false" ht="38.25" hidden="false" customHeight="false" outlineLevel="0" collapsed="false">
      <c r="A25" s="48" t="s">
        <v>96</v>
      </c>
      <c r="B25" s="56" t="s">
        <v>97</v>
      </c>
      <c r="C25" s="57" t="s">
        <v>98</v>
      </c>
      <c r="D25" s="57" t="s">
        <v>50</v>
      </c>
      <c r="E25" s="48" t="n">
        <f aca="false">(12/3)*5</f>
        <v>20</v>
      </c>
      <c r="F25" s="88" t="n">
        <v>1</v>
      </c>
      <c r="G25" s="48" t="s">
        <v>98</v>
      </c>
      <c r="H25" s="48" t="n">
        <v>1</v>
      </c>
      <c r="I25" s="48"/>
      <c r="J25" s="88"/>
      <c r="K25" s="88"/>
      <c r="L25" s="98" t="n">
        <f aca="false">$F$25*$H$25</f>
        <v>1</v>
      </c>
      <c r="M25" s="99"/>
      <c r="N25" s="88"/>
      <c r="O25" s="98" t="n">
        <f aca="false">$F$25*$H$25</f>
        <v>1</v>
      </c>
      <c r="P25" s="88"/>
      <c r="Q25" s="88"/>
      <c r="R25" s="98" t="n">
        <f aca="false">$F$25*$H$25</f>
        <v>1</v>
      </c>
      <c r="S25" s="88"/>
      <c r="T25" s="88"/>
      <c r="U25" s="98" t="n">
        <f aca="false">$F$25*$H$25</f>
        <v>1</v>
      </c>
      <c r="V25" s="88"/>
      <c r="W25" s="88"/>
      <c r="X25" s="98" t="n">
        <f aca="false">$F$25*$H$25</f>
        <v>1</v>
      </c>
      <c r="Y25" s="88"/>
      <c r="Z25" s="88"/>
      <c r="AA25" s="98" t="n">
        <f aca="false">$F$25*$H$25</f>
        <v>1</v>
      </c>
      <c r="AB25" s="88"/>
      <c r="AC25" s="88"/>
      <c r="AD25" s="98" t="n">
        <f aca="false">$F$25*$H$25</f>
        <v>1</v>
      </c>
      <c r="AE25" s="88"/>
      <c r="AF25" s="88"/>
      <c r="AG25" s="98" t="n">
        <f aca="false">$F$25*$H$25</f>
        <v>1</v>
      </c>
      <c r="AH25" s="88"/>
      <c r="AI25" s="88"/>
      <c r="AJ25" s="98" t="n">
        <f aca="false">$F$25*$H$25</f>
        <v>1</v>
      </c>
      <c r="AK25" s="88"/>
      <c r="AL25" s="88"/>
      <c r="AM25" s="98" t="n">
        <f aca="false">$F$25*$H$25</f>
        <v>1</v>
      </c>
      <c r="AN25" s="88"/>
      <c r="AO25" s="88"/>
      <c r="AP25" s="98" t="n">
        <f aca="false">$F$25*$H$25</f>
        <v>1</v>
      </c>
      <c r="AQ25" s="88"/>
      <c r="AR25" s="88"/>
      <c r="AS25" s="98" t="n">
        <f aca="false">$F$25*$H$25</f>
        <v>1</v>
      </c>
      <c r="AT25" s="91"/>
      <c r="AU25" s="91"/>
      <c r="AV25" s="98" t="n">
        <f aca="false">$F$25*$H$25</f>
        <v>1</v>
      </c>
      <c r="AW25" s="91"/>
      <c r="AX25" s="91"/>
      <c r="AY25" s="98" t="n">
        <f aca="false">$F$25*$H$25</f>
        <v>1</v>
      </c>
      <c r="AZ25" s="91"/>
      <c r="BA25" s="91"/>
      <c r="BB25" s="98" t="n">
        <f aca="false">$F$25*$H$25</f>
        <v>1</v>
      </c>
      <c r="BC25" s="91"/>
      <c r="BD25" s="91"/>
      <c r="BE25" s="98" t="n">
        <f aca="false">$F$25*$H$25</f>
        <v>1</v>
      </c>
      <c r="BF25" s="91"/>
      <c r="BG25" s="91"/>
      <c r="BH25" s="98" t="n">
        <f aca="false">$F$25*$H$25</f>
        <v>1</v>
      </c>
      <c r="BI25" s="91"/>
      <c r="BJ25" s="91"/>
      <c r="BK25" s="98" t="n">
        <f aca="false">$F$25*$H$25</f>
        <v>1</v>
      </c>
      <c r="BL25" s="91"/>
      <c r="BM25" s="91"/>
      <c r="BN25" s="98" t="n">
        <f aca="false">$F$25*$H$25</f>
        <v>1</v>
      </c>
      <c r="BO25" s="91"/>
      <c r="BP25" s="91"/>
      <c r="BQ25" s="98" t="n">
        <f aca="false">$F$25*$H$25</f>
        <v>1</v>
      </c>
      <c r="BT25" s="90"/>
      <c r="BW25" s="90"/>
      <c r="BZ25" s="90"/>
      <c r="CC25" s="90"/>
      <c r="CF25" s="90"/>
      <c r="CI25" s="90"/>
      <c r="CL25" s="90"/>
      <c r="CO25" s="90"/>
      <c r="CP25" s="90"/>
      <c r="CR25" s="90"/>
      <c r="CU25" s="90"/>
      <c r="CX25" s="90"/>
      <c r="DA25" s="90"/>
      <c r="DD25" s="90"/>
      <c r="DG25" s="90"/>
      <c r="DJ25" s="90"/>
      <c r="DM25" s="90"/>
      <c r="DP25" s="90"/>
      <c r="DS25" s="90"/>
      <c r="DV25" s="90"/>
      <c r="DY25" s="90"/>
      <c r="EB25" s="90"/>
      <c r="EE25" s="90"/>
      <c r="EH25" s="90"/>
      <c r="EK25" s="90"/>
      <c r="EN25" s="90"/>
    </row>
    <row r="26" customFormat="false" ht="25.5" hidden="false" customHeight="false" outlineLevel="0" collapsed="false">
      <c r="A26" s="48" t="s">
        <v>99</v>
      </c>
      <c r="B26" s="56" t="s">
        <v>100</v>
      </c>
      <c r="C26" s="57" t="s">
        <v>98</v>
      </c>
      <c r="D26" s="57" t="s">
        <v>50</v>
      </c>
      <c r="E26" s="48" t="n">
        <f aca="false">(12/3)*5</f>
        <v>20</v>
      </c>
      <c r="F26" s="88" t="n">
        <v>1</v>
      </c>
      <c r="G26" s="48" t="s">
        <v>98</v>
      </c>
      <c r="H26" s="48" t="n">
        <v>1</v>
      </c>
      <c r="I26" s="48"/>
      <c r="J26" s="88"/>
      <c r="K26" s="88"/>
      <c r="L26" s="98" t="n">
        <f aca="false">$F$26*$H$26</f>
        <v>1</v>
      </c>
      <c r="M26" s="88"/>
      <c r="N26" s="88"/>
      <c r="O26" s="98" t="n">
        <f aca="false">$F$26*$H$26</f>
        <v>1</v>
      </c>
      <c r="P26" s="88"/>
      <c r="Q26" s="88"/>
      <c r="R26" s="98" t="n">
        <f aca="false">$F$26*$H$26</f>
        <v>1</v>
      </c>
      <c r="S26" s="88"/>
      <c r="T26" s="88"/>
      <c r="U26" s="98" t="n">
        <f aca="false">$F$26*$H$26</f>
        <v>1</v>
      </c>
      <c r="V26" s="88"/>
      <c r="W26" s="88"/>
      <c r="X26" s="98" t="n">
        <f aca="false">$F$26*$H$26</f>
        <v>1</v>
      </c>
      <c r="Y26" s="88"/>
      <c r="Z26" s="88"/>
      <c r="AA26" s="98" t="n">
        <f aca="false">$F$26*$H$26</f>
        <v>1</v>
      </c>
      <c r="AB26" s="88"/>
      <c r="AC26" s="88"/>
      <c r="AD26" s="98" t="n">
        <f aca="false">$F$26*$H$26</f>
        <v>1</v>
      </c>
      <c r="AE26" s="88"/>
      <c r="AF26" s="88"/>
      <c r="AG26" s="98" t="n">
        <f aca="false">$F$26*$H$26</f>
        <v>1</v>
      </c>
      <c r="AH26" s="88"/>
      <c r="AI26" s="88"/>
      <c r="AJ26" s="98" t="n">
        <f aca="false">$F$26*$H$26</f>
        <v>1</v>
      </c>
      <c r="AK26" s="88"/>
      <c r="AL26" s="88"/>
      <c r="AM26" s="98" t="n">
        <f aca="false">$F$26*$H$26</f>
        <v>1</v>
      </c>
      <c r="AN26" s="88"/>
      <c r="AO26" s="88"/>
      <c r="AP26" s="98" t="n">
        <f aca="false">$F$26*$H$26</f>
        <v>1</v>
      </c>
      <c r="AQ26" s="88"/>
      <c r="AR26" s="88"/>
      <c r="AS26" s="98" t="n">
        <f aca="false">$F$26*$H$26</f>
        <v>1</v>
      </c>
      <c r="AT26" s="91"/>
      <c r="AU26" s="91"/>
      <c r="AV26" s="98" t="n">
        <f aca="false">$F$26*$H$26</f>
        <v>1</v>
      </c>
      <c r="AW26" s="91"/>
      <c r="AX26" s="91"/>
      <c r="AY26" s="98" t="n">
        <f aca="false">$F$26*$H$26</f>
        <v>1</v>
      </c>
      <c r="AZ26" s="91"/>
      <c r="BA26" s="91"/>
      <c r="BB26" s="98" t="n">
        <f aca="false">$F$26*$H$26</f>
        <v>1</v>
      </c>
      <c r="BC26" s="91"/>
      <c r="BD26" s="91"/>
      <c r="BE26" s="98" t="n">
        <f aca="false">$F$26*$H$26</f>
        <v>1</v>
      </c>
      <c r="BF26" s="91"/>
      <c r="BG26" s="91"/>
      <c r="BH26" s="98" t="n">
        <f aca="false">$F$26*$H$26</f>
        <v>1</v>
      </c>
      <c r="BI26" s="91"/>
      <c r="BJ26" s="91"/>
      <c r="BK26" s="98" t="n">
        <f aca="false">$F$26*$H$26</f>
        <v>1</v>
      </c>
      <c r="BL26" s="91"/>
      <c r="BM26" s="91"/>
      <c r="BN26" s="98" t="n">
        <f aca="false">$F$26*$H$26</f>
        <v>1</v>
      </c>
      <c r="BO26" s="91"/>
      <c r="BP26" s="91"/>
      <c r="BQ26" s="98" t="n">
        <f aca="false">$F$26*$H$26</f>
        <v>1</v>
      </c>
    </row>
    <row r="27" customFormat="false" ht="25.5" hidden="false" customHeight="false" outlineLevel="0" collapsed="false">
      <c r="A27" s="48" t="s">
        <v>101</v>
      </c>
      <c r="B27" s="56" t="s">
        <v>102</v>
      </c>
      <c r="C27" s="57" t="s">
        <v>75</v>
      </c>
      <c r="D27" s="57" t="s">
        <v>39</v>
      </c>
      <c r="E27" s="48" t="n">
        <v>2</v>
      </c>
      <c r="F27" s="88" t="n">
        <v>1</v>
      </c>
      <c r="G27" s="48"/>
      <c r="H27" s="48"/>
      <c r="I27" s="92" t="n">
        <f aca="false">E27*F27</f>
        <v>2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91"/>
      <c r="AU27" s="91"/>
      <c r="AV27" s="88"/>
      <c r="AW27" s="91"/>
      <c r="AX27" s="91"/>
      <c r="AY27" s="88"/>
      <c r="AZ27" s="91"/>
      <c r="BA27" s="91"/>
      <c r="BB27" s="88"/>
      <c r="BC27" s="91"/>
      <c r="BD27" s="91"/>
      <c r="BE27" s="88"/>
      <c r="BF27" s="91"/>
      <c r="BG27" s="91"/>
      <c r="BH27" s="88"/>
      <c r="BI27" s="91"/>
      <c r="BJ27" s="91"/>
      <c r="BK27" s="88"/>
      <c r="BL27" s="91"/>
      <c r="BM27" s="91"/>
      <c r="BN27" s="88"/>
      <c r="BO27" s="91"/>
      <c r="BP27" s="91"/>
      <c r="BQ27" s="88"/>
    </row>
    <row r="28" customFormat="false" ht="25.5" hidden="false" customHeight="false" outlineLevel="0" collapsed="false">
      <c r="A28" s="48" t="s">
        <v>103</v>
      </c>
      <c r="B28" s="56" t="s">
        <v>104</v>
      </c>
      <c r="C28" s="57" t="s">
        <v>75</v>
      </c>
      <c r="D28" s="57" t="s">
        <v>39</v>
      </c>
      <c r="E28" s="48" t="n">
        <v>5</v>
      </c>
      <c r="F28" s="88" t="n">
        <v>1</v>
      </c>
      <c r="G28" s="48" t="s">
        <v>217</v>
      </c>
      <c r="H28" s="48" t="s">
        <v>217</v>
      </c>
      <c r="I28" s="92" t="n">
        <f aca="false">E28*F28</f>
        <v>5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</row>
    <row r="29" customFormat="false" ht="25.5" hidden="false" customHeight="false" outlineLevel="0" collapsed="false">
      <c r="A29" s="48" t="s">
        <v>105</v>
      </c>
      <c r="B29" s="56" t="s">
        <v>106</v>
      </c>
      <c r="C29" s="57" t="s">
        <v>75</v>
      </c>
      <c r="D29" s="57" t="s">
        <v>39</v>
      </c>
      <c r="E29" s="48" t="n">
        <v>1</v>
      </c>
      <c r="F29" s="88" t="n">
        <v>1</v>
      </c>
      <c r="G29" s="48" t="s">
        <v>217</v>
      </c>
      <c r="H29" s="48" t="s">
        <v>217</v>
      </c>
      <c r="I29" s="92" t="n">
        <f aca="false">E29*F29</f>
        <v>1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</row>
    <row r="30" customFormat="false" ht="25.5" hidden="false" customHeight="false" outlineLevel="0" collapsed="false">
      <c r="A30" s="48" t="s">
        <v>107</v>
      </c>
      <c r="B30" s="56" t="s">
        <v>108</v>
      </c>
      <c r="C30" s="57" t="s">
        <v>75</v>
      </c>
      <c r="D30" s="57" t="s">
        <v>39</v>
      </c>
      <c r="E30" s="48" t="n">
        <v>1</v>
      </c>
      <c r="F30" s="88" t="n">
        <v>1</v>
      </c>
      <c r="G30" s="48" t="s">
        <v>217</v>
      </c>
      <c r="H30" s="48" t="s">
        <v>217</v>
      </c>
      <c r="I30" s="92" t="n">
        <f aca="false">E30*F30</f>
        <v>1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</row>
    <row r="31" customFormat="false" ht="25.5" hidden="false" customHeight="false" outlineLevel="0" collapsed="false">
      <c r="A31" s="48" t="s">
        <v>109</v>
      </c>
      <c r="B31" s="56" t="s">
        <v>110</v>
      </c>
      <c r="C31" s="57" t="s">
        <v>75</v>
      </c>
      <c r="D31" s="57" t="s">
        <v>39</v>
      </c>
      <c r="E31" s="48" t="n">
        <v>1</v>
      </c>
      <c r="F31" s="88" t="n">
        <v>1</v>
      </c>
      <c r="G31" s="48" t="s">
        <v>217</v>
      </c>
      <c r="H31" s="48" t="s">
        <v>217</v>
      </c>
      <c r="I31" s="92" t="n">
        <f aca="false">E31*F31</f>
        <v>1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</row>
    <row r="32" customFormat="false" ht="12.75" hidden="false" customHeight="true" outlineLevel="0" collapsed="false">
      <c r="A32" s="93" t="s">
        <v>111</v>
      </c>
      <c r="B32" s="94" t="s">
        <v>112</v>
      </c>
      <c r="C32" s="95"/>
      <c r="D32" s="95"/>
      <c r="E32" s="87"/>
      <c r="F32" s="87"/>
      <c r="G32" s="87"/>
      <c r="H32" s="87"/>
      <c r="I32" s="87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</row>
    <row r="33" customFormat="false" ht="25.5" hidden="false" customHeight="false" outlineLevel="0" collapsed="false">
      <c r="A33" s="48" t="s">
        <v>113</v>
      </c>
      <c r="B33" s="56" t="s">
        <v>114</v>
      </c>
      <c r="C33" s="57" t="s">
        <v>98</v>
      </c>
      <c r="D33" s="57" t="s">
        <v>218</v>
      </c>
      <c r="E33" s="48" t="n">
        <f aca="false">(12/3)*5</f>
        <v>20</v>
      </c>
      <c r="F33" s="88" t="n">
        <v>1</v>
      </c>
      <c r="G33" s="48" t="s">
        <v>98</v>
      </c>
      <c r="H33" s="48" t="n">
        <v>1</v>
      </c>
      <c r="I33" s="48"/>
      <c r="J33" s="88"/>
      <c r="K33" s="88"/>
      <c r="L33" s="100" t="n">
        <f aca="false">$F$33*$H$33</f>
        <v>1</v>
      </c>
      <c r="M33" s="88"/>
      <c r="N33" s="88"/>
      <c r="O33" s="100" t="n">
        <f aca="false">$F$33*$H$33</f>
        <v>1</v>
      </c>
      <c r="P33" s="88"/>
      <c r="Q33" s="88"/>
      <c r="R33" s="100" t="n">
        <f aca="false">$F$33*$H$33</f>
        <v>1</v>
      </c>
      <c r="S33" s="88"/>
      <c r="T33" s="88"/>
      <c r="U33" s="100" t="n">
        <f aca="false">$F$33*$H$33</f>
        <v>1</v>
      </c>
      <c r="V33" s="88"/>
      <c r="W33" s="88"/>
      <c r="X33" s="100" t="n">
        <f aca="false">$F$33*$H$33</f>
        <v>1</v>
      </c>
      <c r="Y33" s="88"/>
      <c r="Z33" s="88"/>
      <c r="AA33" s="100" t="n">
        <f aca="false">$F$33*$H$33</f>
        <v>1</v>
      </c>
      <c r="AB33" s="88"/>
      <c r="AC33" s="88"/>
      <c r="AD33" s="100" t="n">
        <f aca="false">$F$26*$H$26</f>
        <v>1</v>
      </c>
      <c r="AE33" s="88"/>
      <c r="AF33" s="88"/>
      <c r="AG33" s="100" t="n">
        <f aca="false">$F$26*$H$26</f>
        <v>1</v>
      </c>
      <c r="AH33" s="88"/>
      <c r="AI33" s="88"/>
      <c r="AJ33" s="100" t="n">
        <f aca="false">$F$26*$H$26</f>
        <v>1</v>
      </c>
      <c r="AK33" s="88"/>
      <c r="AL33" s="88"/>
      <c r="AM33" s="100" t="n">
        <f aca="false">$F$26*$H$26</f>
        <v>1</v>
      </c>
      <c r="AN33" s="88"/>
      <c r="AO33" s="88"/>
      <c r="AP33" s="100" t="n">
        <f aca="false">$F$26*$H$26</f>
        <v>1</v>
      </c>
      <c r="AQ33" s="88"/>
      <c r="AR33" s="88"/>
      <c r="AS33" s="100" t="n">
        <f aca="false">$F$26*$H$26</f>
        <v>1</v>
      </c>
      <c r="AT33" s="91"/>
      <c r="AU33" s="91"/>
      <c r="AV33" s="100" t="n">
        <f aca="false">$F$26*$H$26</f>
        <v>1</v>
      </c>
      <c r="AW33" s="91"/>
      <c r="AX33" s="91"/>
      <c r="AY33" s="100" t="n">
        <f aca="false">$F$26*$H$26</f>
        <v>1</v>
      </c>
      <c r="AZ33" s="91"/>
      <c r="BA33" s="91"/>
      <c r="BB33" s="100" t="n">
        <f aca="false">$F$26*$H$26</f>
        <v>1</v>
      </c>
      <c r="BC33" s="91"/>
      <c r="BD33" s="91"/>
      <c r="BE33" s="100" t="n">
        <f aca="false">$F$26*$H$26</f>
        <v>1</v>
      </c>
      <c r="BF33" s="91"/>
      <c r="BG33" s="91"/>
      <c r="BH33" s="100" t="n">
        <f aca="false">$F$26*$H$26</f>
        <v>1</v>
      </c>
      <c r="BI33" s="91"/>
      <c r="BJ33" s="91"/>
      <c r="BK33" s="100" t="n">
        <f aca="false">$F$26*$H$26</f>
        <v>1</v>
      </c>
      <c r="BL33" s="91"/>
      <c r="BM33" s="91"/>
      <c r="BN33" s="100" t="n">
        <f aca="false">$F$26*$H$26</f>
        <v>1</v>
      </c>
      <c r="BO33" s="91"/>
      <c r="BP33" s="91"/>
      <c r="BQ33" s="100" t="n">
        <f aca="false">$F$26*$H$26</f>
        <v>1</v>
      </c>
    </row>
    <row r="34" customFormat="false" ht="12.75" hidden="false" customHeight="false" outlineLevel="0" collapsed="false">
      <c r="A34" s="48" t="s">
        <v>116</v>
      </c>
      <c r="B34" s="56" t="s">
        <v>117</v>
      </c>
      <c r="C34" s="57" t="s">
        <v>75</v>
      </c>
      <c r="D34" s="57" t="s">
        <v>39</v>
      </c>
      <c r="E34" s="48" t="n">
        <v>4</v>
      </c>
      <c r="F34" s="88" t="n">
        <v>1</v>
      </c>
      <c r="G34" s="48" t="s">
        <v>217</v>
      </c>
      <c r="H34" s="48" t="s">
        <v>217</v>
      </c>
      <c r="I34" s="92" t="n">
        <f aca="false">E34*F34</f>
        <v>4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customFormat="false" ht="12.75" hidden="false" customHeight="false" outlineLevel="0" collapsed="false">
      <c r="A35" s="48" t="s">
        <v>118</v>
      </c>
      <c r="B35" s="56" t="s">
        <v>119</v>
      </c>
      <c r="C35" s="57" t="s">
        <v>75</v>
      </c>
      <c r="D35" s="57" t="s">
        <v>39</v>
      </c>
      <c r="E35" s="48" t="n">
        <v>5</v>
      </c>
      <c r="F35" s="88" t="n">
        <v>1</v>
      </c>
      <c r="G35" s="48" t="s">
        <v>217</v>
      </c>
      <c r="H35" s="48" t="s">
        <v>217</v>
      </c>
      <c r="I35" s="92" t="n">
        <f aca="false">E35*F35</f>
        <v>5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</row>
    <row r="36" customFormat="false" ht="12.75" hidden="false" customHeight="false" outlineLevel="0" collapsed="false">
      <c r="A36" s="48" t="s">
        <v>120</v>
      </c>
      <c r="B36" s="56" t="s">
        <v>219</v>
      </c>
      <c r="C36" s="57" t="s">
        <v>75</v>
      </c>
      <c r="D36" s="57" t="s">
        <v>220</v>
      </c>
      <c r="E36" s="48" t="n">
        <v>1</v>
      </c>
      <c r="F36" s="88" t="n">
        <v>1</v>
      </c>
      <c r="G36" s="48" t="s">
        <v>217</v>
      </c>
      <c r="H36" s="48" t="s">
        <v>217</v>
      </c>
      <c r="I36" s="92" t="n">
        <f aca="false">E36*F36</f>
        <v>1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</row>
    <row r="37" customFormat="false" ht="25.5" hidden="false" customHeight="false" outlineLevel="0" collapsed="false">
      <c r="A37" s="48" t="s">
        <v>122</v>
      </c>
      <c r="B37" s="56" t="s">
        <v>221</v>
      </c>
      <c r="C37" s="57" t="s">
        <v>75</v>
      </c>
      <c r="D37" s="57" t="s">
        <v>220</v>
      </c>
      <c r="E37" s="48" t="n">
        <v>2</v>
      </c>
      <c r="F37" s="88" t="n">
        <v>1</v>
      </c>
      <c r="G37" s="48" t="s">
        <v>217</v>
      </c>
      <c r="H37" s="48" t="s">
        <v>217</v>
      </c>
      <c r="I37" s="92" t="n">
        <f aca="false">E37*F37</f>
        <v>2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="34" customFormat="true" ht="12.75" hidden="false" customHeight="false" outlineLevel="0" collapsed="false">
      <c r="A38" s="93" t="s">
        <v>128</v>
      </c>
      <c r="B38" s="94" t="s">
        <v>129</v>
      </c>
      <c r="C38" s="95"/>
      <c r="D38" s="95"/>
      <c r="E38" s="87"/>
      <c r="F38" s="87"/>
      <c r="G38" s="87"/>
      <c r="H38" s="87"/>
      <c r="I38" s="87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</row>
    <row r="39" customFormat="false" ht="25.5" hidden="false" customHeight="false" outlineLevel="0" collapsed="false">
      <c r="A39" s="48" t="s">
        <v>130</v>
      </c>
      <c r="B39" s="56" t="s">
        <v>131</v>
      </c>
      <c r="C39" s="57" t="s">
        <v>49</v>
      </c>
      <c r="D39" s="57" t="s">
        <v>50</v>
      </c>
      <c r="E39" s="48" t="n">
        <f aca="false">12*5</f>
        <v>60</v>
      </c>
      <c r="F39" s="88" t="n">
        <v>1</v>
      </c>
      <c r="G39" s="48" t="s">
        <v>49</v>
      </c>
      <c r="H39" s="48" t="n">
        <v>1</v>
      </c>
      <c r="I39" s="48"/>
      <c r="J39" s="101" t="n">
        <f aca="false">$F$39*$H$39</f>
        <v>1</v>
      </c>
      <c r="K39" s="101" t="n">
        <f aca="false">$F$39*$H$39</f>
        <v>1</v>
      </c>
      <c r="L39" s="101" t="n">
        <f aca="false">$F$39*$H$39</f>
        <v>1</v>
      </c>
      <c r="M39" s="101" t="n">
        <f aca="false">$F$39*$H$39</f>
        <v>1</v>
      </c>
      <c r="N39" s="101" t="n">
        <f aca="false">$F$39*$H$39</f>
        <v>1</v>
      </c>
      <c r="O39" s="101" t="n">
        <f aca="false">$F$39*$H$39</f>
        <v>1</v>
      </c>
      <c r="P39" s="101" t="n">
        <f aca="false">$F$39*$H$39</f>
        <v>1</v>
      </c>
      <c r="Q39" s="101" t="n">
        <f aca="false">$F$39*$H$39</f>
        <v>1</v>
      </c>
      <c r="R39" s="101" t="n">
        <f aca="false">$F$39*$H$39</f>
        <v>1</v>
      </c>
      <c r="S39" s="101" t="n">
        <f aca="false">$F$39*$H$39</f>
        <v>1</v>
      </c>
      <c r="T39" s="101" t="n">
        <f aca="false">$F$39*$H$39</f>
        <v>1</v>
      </c>
      <c r="U39" s="101" t="n">
        <f aca="false">$F$39*$H$39</f>
        <v>1</v>
      </c>
      <c r="V39" s="101" t="n">
        <f aca="false">$F$39*$H$39</f>
        <v>1</v>
      </c>
      <c r="W39" s="101" t="n">
        <f aca="false">$F$39*$H$39</f>
        <v>1</v>
      </c>
      <c r="X39" s="101" t="n">
        <f aca="false">$F$39*$H$39</f>
        <v>1</v>
      </c>
      <c r="Y39" s="101" t="n">
        <f aca="false">$F$39*$H$39</f>
        <v>1</v>
      </c>
      <c r="Z39" s="101" t="n">
        <f aca="false">$F$39*$H$39</f>
        <v>1</v>
      </c>
      <c r="AA39" s="101" t="n">
        <f aca="false">$F$39*$H$39</f>
        <v>1</v>
      </c>
      <c r="AB39" s="101" t="n">
        <f aca="false">$F$39*$H$39</f>
        <v>1</v>
      </c>
      <c r="AC39" s="101" t="n">
        <f aca="false">$F$39*$H$39</f>
        <v>1</v>
      </c>
      <c r="AD39" s="101" t="n">
        <f aca="false">$F$39*$H$39</f>
        <v>1</v>
      </c>
      <c r="AE39" s="101" t="n">
        <f aca="false">$F$39*$H$39</f>
        <v>1</v>
      </c>
      <c r="AF39" s="101" t="n">
        <f aca="false">$F$39*$H$39</f>
        <v>1</v>
      </c>
      <c r="AG39" s="101" t="n">
        <f aca="false">$F$39*$H$39</f>
        <v>1</v>
      </c>
      <c r="AH39" s="101" t="n">
        <f aca="false">$F$39*$H$39</f>
        <v>1</v>
      </c>
      <c r="AI39" s="101" t="n">
        <f aca="false">$F$39*$H$39</f>
        <v>1</v>
      </c>
      <c r="AJ39" s="101" t="n">
        <f aca="false">$F$39*$H$39</f>
        <v>1</v>
      </c>
      <c r="AK39" s="101" t="n">
        <f aca="false">$F$39*$H$39</f>
        <v>1</v>
      </c>
      <c r="AL39" s="101" t="n">
        <f aca="false">$F$39*$H$39</f>
        <v>1</v>
      </c>
      <c r="AM39" s="101" t="n">
        <f aca="false">$F$39*$H$39</f>
        <v>1</v>
      </c>
      <c r="AN39" s="101" t="n">
        <f aca="false">$F$39*$H$39</f>
        <v>1</v>
      </c>
      <c r="AO39" s="101" t="n">
        <f aca="false">$F$39*$H$39</f>
        <v>1</v>
      </c>
      <c r="AP39" s="101" t="n">
        <f aca="false">$F$39*$H$39</f>
        <v>1</v>
      </c>
      <c r="AQ39" s="101" t="n">
        <f aca="false">$F$39*$H$39</f>
        <v>1</v>
      </c>
      <c r="AR39" s="101" t="n">
        <f aca="false">$F$39*$H$39</f>
        <v>1</v>
      </c>
      <c r="AS39" s="101" t="n">
        <f aca="false">$F$39*$H$39</f>
        <v>1</v>
      </c>
      <c r="AT39" s="101" t="n">
        <f aca="false">$F$39*$H$39</f>
        <v>1</v>
      </c>
      <c r="AU39" s="101" t="n">
        <f aca="false">$F$39*$H$39</f>
        <v>1</v>
      </c>
      <c r="AV39" s="101" t="n">
        <f aca="false">$F$39*$H$39</f>
        <v>1</v>
      </c>
      <c r="AW39" s="101" t="n">
        <f aca="false">$F$39*$H$39</f>
        <v>1</v>
      </c>
      <c r="AX39" s="101" t="n">
        <f aca="false">$F$39*$H$39</f>
        <v>1</v>
      </c>
      <c r="AY39" s="101" t="n">
        <f aca="false">$F$39*$H$39</f>
        <v>1</v>
      </c>
      <c r="AZ39" s="101" t="n">
        <f aca="false">$F$39*$H$39</f>
        <v>1</v>
      </c>
      <c r="BA39" s="101" t="n">
        <f aca="false">$F$39*$H$39</f>
        <v>1</v>
      </c>
      <c r="BB39" s="101" t="n">
        <f aca="false">$F$39*$H$39</f>
        <v>1</v>
      </c>
      <c r="BC39" s="101" t="n">
        <f aca="false">$F$39*$H$39</f>
        <v>1</v>
      </c>
      <c r="BD39" s="101" t="n">
        <f aca="false">$F$39*$H$39</f>
        <v>1</v>
      </c>
      <c r="BE39" s="101" t="n">
        <f aca="false">$F$39*$H$39</f>
        <v>1</v>
      </c>
      <c r="BF39" s="101" t="n">
        <f aca="false">$F$39*$H$39</f>
        <v>1</v>
      </c>
      <c r="BG39" s="101" t="n">
        <f aca="false">$F$39*$H$39</f>
        <v>1</v>
      </c>
      <c r="BH39" s="101" t="n">
        <f aca="false">$F$39*$H$39</f>
        <v>1</v>
      </c>
      <c r="BI39" s="101" t="n">
        <f aca="false">$F$39*$H$39</f>
        <v>1</v>
      </c>
      <c r="BJ39" s="101" t="n">
        <f aca="false">$F$39*$H$39</f>
        <v>1</v>
      </c>
      <c r="BK39" s="101" t="n">
        <f aca="false">$F$39*$H$39</f>
        <v>1</v>
      </c>
      <c r="BL39" s="101" t="n">
        <f aca="false">$F$39*$H$39</f>
        <v>1</v>
      </c>
      <c r="BM39" s="101" t="n">
        <f aca="false">$F$39*$H$39</f>
        <v>1</v>
      </c>
      <c r="BN39" s="101" t="n">
        <f aca="false">$F$39*$H$39</f>
        <v>1</v>
      </c>
      <c r="BO39" s="101" t="n">
        <f aca="false">$F$39*$H$39</f>
        <v>1</v>
      </c>
      <c r="BP39" s="101" t="n">
        <f aca="false">$F$39*$H$39</f>
        <v>1</v>
      </c>
      <c r="BQ39" s="101" t="n">
        <f aca="false">$F$39*$H$39</f>
        <v>1</v>
      </c>
    </row>
    <row r="40" customFormat="false" ht="12.75" hidden="false" customHeight="false" outlineLevel="0" collapsed="false">
      <c r="A40" s="93" t="s">
        <v>132</v>
      </c>
      <c r="B40" s="94" t="s">
        <v>133</v>
      </c>
      <c r="C40" s="95"/>
      <c r="D40" s="95"/>
      <c r="E40" s="87"/>
      <c r="F40" s="87"/>
      <c r="G40" s="87"/>
      <c r="H40" s="87"/>
      <c r="I40" s="87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</row>
    <row r="41" customFormat="false" ht="25.5" hidden="false" customHeight="false" outlineLevel="0" collapsed="false">
      <c r="A41" s="48" t="s">
        <v>134</v>
      </c>
      <c r="B41" s="56" t="s">
        <v>135</v>
      </c>
      <c r="C41" s="57" t="s">
        <v>98</v>
      </c>
      <c r="D41" s="57" t="s">
        <v>50</v>
      </c>
      <c r="E41" s="48" t="n">
        <f aca="false">(12/3)*5</f>
        <v>20</v>
      </c>
      <c r="F41" s="88" t="n">
        <v>1</v>
      </c>
      <c r="G41" s="48" t="s">
        <v>98</v>
      </c>
      <c r="H41" s="48" t="n">
        <v>1</v>
      </c>
      <c r="I41" s="48"/>
      <c r="J41" s="88"/>
      <c r="K41" s="88"/>
      <c r="L41" s="102" t="n">
        <f aca="false">$F$41*$H$41</f>
        <v>1</v>
      </c>
      <c r="M41" s="88"/>
      <c r="N41" s="88"/>
      <c r="O41" s="102" t="n">
        <f aca="false">$F$41*$H$41</f>
        <v>1</v>
      </c>
      <c r="P41" s="88"/>
      <c r="Q41" s="88"/>
      <c r="R41" s="102" t="n">
        <f aca="false">$F$41*$H$41</f>
        <v>1</v>
      </c>
      <c r="S41" s="88"/>
      <c r="T41" s="88"/>
      <c r="U41" s="102" t="n">
        <f aca="false">$F$41*$H$41</f>
        <v>1</v>
      </c>
      <c r="V41" s="88"/>
      <c r="W41" s="88"/>
      <c r="X41" s="102" t="n">
        <f aca="false">$F$41*$H$41</f>
        <v>1</v>
      </c>
      <c r="Y41" s="88"/>
      <c r="Z41" s="88"/>
      <c r="AA41" s="102" t="n">
        <f aca="false">$F$41*$H$41</f>
        <v>1</v>
      </c>
      <c r="AB41" s="88"/>
      <c r="AC41" s="88"/>
      <c r="AD41" s="102" t="n">
        <f aca="false">$F$41*$H$41</f>
        <v>1</v>
      </c>
      <c r="AE41" s="88"/>
      <c r="AF41" s="88"/>
      <c r="AG41" s="102" t="n">
        <f aca="false">$F$41*$H$41</f>
        <v>1</v>
      </c>
      <c r="AH41" s="88"/>
      <c r="AI41" s="88"/>
      <c r="AJ41" s="102" t="n">
        <f aca="false">$F$41*$H$41</f>
        <v>1</v>
      </c>
      <c r="AK41" s="88"/>
      <c r="AL41" s="88"/>
      <c r="AM41" s="102" t="n">
        <f aca="false">$F$41*$H$41</f>
        <v>1</v>
      </c>
      <c r="AN41" s="88"/>
      <c r="AO41" s="88"/>
      <c r="AP41" s="102" t="n">
        <f aca="false">$F$41*$H$41</f>
        <v>1</v>
      </c>
      <c r="AQ41" s="88"/>
      <c r="AR41" s="88"/>
      <c r="AS41" s="102" t="n">
        <f aca="false">$F$41*$H$41</f>
        <v>1</v>
      </c>
      <c r="AT41" s="91"/>
      <c r="AU41" s="91"/>
      <c r="AV41" s="102" t="n">
        <f aca="false">$F$41*$H$41</f>
        <v>1</v>
      </c>
      <c r="AW41" s="91"/>
      <c r="AX41" s="91"/>
      <c r="AY41" s="102" t="n">
        <f aca="false">$F$41*$H$41</f>
        <v>1</v>
      </c>
      <c r="AZ41" s="91"/>
      <c r="BA41" s="91"/>
      <c r="BB41" s="102" t="n">
        <f aca="false">$F$41*$H$41</f>
        <v>1</v>
      </c>
      <c r="BC41" s="91"/>
      <c r="BD41" s="91"/>
      <c r="BE41" s="102" t="n">
        <f aca="false">$F$41*$H$41</f>
        <v>1</v>
      </c>
      <c r="BF41" s="91"/>
      <c r="BG41" s="91"/>
      <c r="BH41" s="102" t="n">
        <f aca="false">$F$41*$H$41</f>
        <v>1</v>
      </c>
      <c r="BI41" s="91"/>
      <c r="BJ41" s="91"/>
      <c r="BK41" s="102" t="n">
        <f aca="false">$F$41*$H$41</f>
        <v>1</v>
      </c>
      <c r="BL41" s="91"/>
      <c r="BM41" s="91"/>
      <c r="BN41" s="102" t="n">
        <f aca="false">$F$41*$H$41</f>
        <v>1</v>
      </c>
      <c r="BO41" s="91"/>
      <c r="BP41" s="91"/>
      <c r="BQ41" s="102" t="n">
        <f aca="false">$F$41*$H$41</f>
        <v>1</v>
      </c>
    </row>
    <row r="42" customFormat="false" ht="12.75" hidden="false" customHeight="false" outlineLevel="0" collapsed="false">
      <c r="A42" s="68"/>
      <c r="B42" s="69"/>
      <c r="C42" s="70"/>
      <c r="D42" s="70"/>
      <c r="E42" s="71"/>
      <c r="F42" s="72"/>
      <c r="G42" s="71"/>
      <c r="H42" s="103"/>
      <c r="I42" s="103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91"/>
      <c r="AU42" s="91"/>
      <c r="AV42" s="88"/>
      <c r="AW42" s="91"/>
      <c r="AX42" s="91"/>
      <c r="AY42" s="88"/>
      <c r="AZ42" s="91"/>
      <c r="BA42" s="91"/>
      <c r="BB42" s="88"/>
      <c r="BC42" s="91"/>
      <c r="BD42" s="91"/>
      <c r="BE42" s="88"/>
      <c r="BF42" s="91"/>
      <c r="BG42" s="91"/>
      <c r="BH42" s="88"/>
      <c r="BI42" s="91"/>
      <c r="BJ42" s="91"/>
      <c r="BK42" s="88"/>
      <c r="BL42" s="91"/>
      <c r="BM42" s="91"/>
      <c r="BN42" s="88"/>
      <c r="BO42" s="91"/>
      <c r="BP42" s="91"/>
      <c r="BQ42" s="88"/>
    </row>
    <row r="43" customFormat="false" ht="12.75" hidden="false" customHeight="false" outlineLevel="0" collapsed="false">
      <c r="A43" s="73" t="s">
        <v>222</v>
      </c>
      <c r="B43" s="73"/>
      <c r="C43" s="73"/>
      <c r="D43" s="73"/>
      <c r="E43" s="73"/>
      <c r="F43" s="73"/>
      <c r="G43" s="73"/>
      <c r="H43" s="73"/>
      <c r="I43" s="104" t="n">
        <f aca="false">SUM(I5:I41)</f>
        <v>578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91"/>
      <c r="AU43" s="91"/>
      <c r="AV43" s="88"/>
      <c r="AW43" s="91"/>
      <c r="AX43" s="91"/>
      <c r="AY43" s="88"/>
      <c r="AZ43" s="91"/>
      <c r="BA43" s="91"/>
      <c r="BB43" s="88"/>
      <c r="BC43" s="91"/>
      <c r="BD43" s="91"/>
      <c r="BE43" s="88"/>
      <c r="BF43" s="91"/>
      <c r="BG43" s="91"/>
      <c r="BH43" s="88"/>
      <c r="BI43" s="91"/>
      <c r="BJ43" s="91"/>
      <c r="BK43" s="88"/>
      <c r="BL43" s="91"/>
      <c r="BM43" s="91"/>
      <c r="BN43" s="88"/>
      <c r="BO43" s="91"/>
      <c r="BP43" s="91"/>
      <c r="BQ43" s="88"/>
    </row>
    <row r="44" customFormat="false" ht="12.75" hidden="false" customHeight="true" outlineLevel="0" collapsed="false">
      <c r="A44" s="105" t="s">
        <v>223</v>
      </c>
      <c r="B44" s="105"/>
      <c r="C44" s="105"/>
      <c r="D44" s="105"/>
      <c r="E44" s="105"/>
      <c r="F44" s="105"/>
      <c r="G44" s="105"/>
      <c r="H44" s="105"/>
      <c r="I44" s="106" t="n">
        <f aca="false">SUM(J44:BQ44)</f>
        <v>297</v>
      </c>
      <c r="J44" s="107" t="n">
        <f aca="false">SUM(J5:J41)</f>
        <v>3</v>
      </c>
      <c r="K44" s="107" t="n">
        <f aca="false">SUM(K5:K41)</f>
        <v>3</v>
      </c>
      <c r="L44" s="107" t="n">
        <f aca="false">SUM(L5:L41)</f>
        <v>7</v>
      </c>
      <c r="M44" s="107" t="n">
        <f aca="false">SUM(M5:M41)</f>
        <v>3</v>
      </c>
      <c r="N44" s="107" t="n">
        <f aca="false">SUM(N5:N41)</f>
        <v>3</v>
      </c>
      <c r="O44" s="107" t="n">
        <f aca="false">SUM(O5:O41)</f>
        <v>9</v>
      </c>
      <c r="P44" s="107" t="n">
        <f aca="false">SUM(P5:P41)</f>
        <v>3</v>
      </c>
      <c r="Q44" s="107" t="n">
        <f aca="false">SUM(Q5:Q41)</f>
        <v>3</v>
      </c>
      <c r="R44" s="107" t="n">
        <f aca="false">SUM(R5:R41)</f>
        <v>7</v>
      </c>
      <c r="S44" s="107" t="n">
        <f aca="false">SUM(S5:S41)</f>
        <v>3</v>
      </c>
      <c r="T44" s="107" t="n">
        <f aca="false">SUM(T5:T41)</f>
        <v>3</v>
      </c>
      <c r="U44" s="107" t="n">
        <f aca="false">SUM(U5:U41)</f>
        <v>12</v>
      </c>
      <c r="V44" s="107" t="n">
        <f aca="false">SUM(V5:V41)</f>
        <v>3</v>
      </c>
      <c r="W44" s="107" t="n">
        <f aca="false">SUM(W5:W41)</f>
        <v>3</v>
      </c>
      <c r="X44" s="107" t="n">
        <f aca="false">SUM(X5:X41)</f>
        <v>7</v>
      </c>
      <c r="Y44" s="107" t="n">
        <f aca="false">SUM(Y5:Y41)</f>
        <v>3</v>
      </c>
      <c r="Z44" s="107" t="n">
        <f aca="false">SUM(Z5:Z41)</f>
        <v>3</v>
      </c>
      <c r="AA44" s="107" t="n">
        <f aca="false">SUM(AA5:AA41)</f>
        <v>9</v>
      </c>
      <c r="AB44" s="107" t="n">
        <f aca="false">SUM(AB5:AB41)</f>
        <v>3</v>
      </c>
      <c r="AC44" s="107" t="n">
        <f aca="false">SUM(AC5:AC41)</f>
        <v>3</v>
      </c>
      <c r="AD44" s="107" t="n">
        <f aca="false">SUM(AD5:AD41)</f>
        <v>7</v>
      </c>
      <c r="AE44" s="107" t="n">
        <f aca="false">SUM(AE5:AE41)</f>
        <v>3</v>
      </c>
      <c r="AF44" s="107" t="n">
        <f aca="false">SUM(AF5:AF41)</f>
        <v>3</v>
      </c>
      <c r="AG44" s="107" t="n">
        <f aca="false">SUM(AG5:AG41)</f>
        <v>12</v>
      </c>
      <c r="AH44" s="107" t="n">
        <f aca="false">SUM(AH5:AH41)</f>
        <v>3</v>
      </c>
      <c r="AI44" s="107" t="n">
        <f aca="false">SUM(AI5:AI41)</f>
        <v>3</v>
      </c>
      <c r="AJ44" s="107" t="n">
        <f aca="false">SUM(AJ5:AJ41)</f>
        <v>7</v>
      </c>
      <c r="AK44" s="107" t="n">
        <f aca="false">SUM(AK5:AK41)</f>
        <v>3</v>
      </c>
      <c r="AL44" s="107" t="n">
        <f aca="false">SUM(AL5:AL41)</f>
        <v>3</v>
      </c>
      <c r="AM44" s="107" t="n">
        <f aca="false">SUM(AM5:AM41)</f>
        <v>9</v>
      </c>
      <c r="AN44" s="107" t="n">
        <f aca="false">SUM(AN5:AN41)</f>
        <v>3</v>
      </c>
      <c r="AO44" s="107" t="n">
        <f aca="false">SUM(AO5:AO41)</f>
        <v>3</v>
      </c>
      <c r="AP44" s="107" t="n">
        <f aca="false">SUM(AP5:AP41)</f>
        <v>7</v>
      </c>
      <c r="AQ44" s="107" t="n">
        <f aca="false">SUM(AQ5:AQ41)</f>
        <v>3</v>
      </c>
      <c r="AR44" s="107" t="n">
        <f aca="false">SUM(AR5:AR41)</f>
        <v>3</v>
      </c>
      <c r="AS44" s="107" t="n">
        <f aca="false">SUM(AS5:AS41)</f>
        <v>12</v>
      </c>
      <c r="AT44" s="107" t="n">
        <f aca="false">SUM(AT5:AT41)</f>
        <v>3</v>
      </c>
      <c r="AU44" s="107" t="n">
        <f aca="false">SUM(AU5:AU41)</f>
        <v>3</v>
      </c>
      <c r="AV44" s="107" t="n">
        <f aca="false">SUM(AV5:AV41)</f>
        <v>7</v>
      </c>
      <c r="AW44" s="107" t="n">
        <f aca="false">SUM(AW5:AW41)</f>
        <v>3</v>
      </c>
      <c r="AX44" s="107" t="n">
        <f aca="false">SUM(AX5:AX41)</f>
        <v>3</v>
      </c>
      <c r="AY44" s="107" t="n">
        <f aca="false">SUM(AY5:AY41)</f>
        <v>9</v>
      </c>
      <c r="AZ44" s="107" t="n">
        <f aca="false">SUM(AZ5:AZ41)</f>
        <v>3</v>
      </c>
      <c r="BA44" s="107" t="n">
        <f aca="false">SUM(BA5:BA41)</f>
        <v>3</v>
      </c>
      <c r="BB44" s="107" t="n">
        <f aca="false">SUM(BB5:BB41)</f>
        <v>7</v>
      </c>
      <c r="BC44" s="107" t="n">
        <f aca="false">SUM(BC5:BC41)</f>
        <v>3</v>
      </c>
      <c r="BD44" s="107" t="n">
        <f aca="false">SUM(BD5:BD41)</f>
        <v>3</v>
      </c>
      <c r="BE44" s="107" t="n">
        <f aca="false">SUM(BE5:BE41)</f>
        <v>12</v>
      </c>
      <c r="BF44" s="107" t="n">
        <f aca="false">SUM(BF5:BF41)</f>
        <v>3</v>
      </c>
      <c r="BG44" s="107" t="n">
        <f aca="false">SUM(BG5:BG41)</f>
        <v>3</v>
      </c>
      <c r="BH44" s="107" t="n">
        <f aca="false">SUM(BH5:BH41)</f>
        <v>7</v>
      </c>
      <c r="BI44" s="107" t="n">
        <f aca="false">SUM(BI5:BI41)</f>
        <v>3</v>
      </c>
      <c r="BJ44" s="107" t="n">
        <f aca="false">SUM(BJ5:BJ41)</f>
        <v>3</v>
      </c>
      <c r="BK44" s="107" t="n">
        <f aca="false">SUM(BK5:BK41)</f>
        <v>9</v>
      </c>
      <c r="BL44" s="107" t="n">
        <f aca="false">SUM(BL5:BL41)</f>
        <v>3</v>
      </c>
      <c r="BM44" s="107" t="n">
        <f aca="false">SUM(BM5:BM41)</f>
        <v>3</v>
      </c>
      <c r="BN44" s="107" t="n">
        <f aca="false">SUM(BN5:BN41)</f>
        <v>7</v>
      </c>
      <c r="BO44" s="107" t="n">
        <f aca="false">SUM(BO5:BO41)</f>
        <v>3</v>
      </c>
      <c r="BP44" s="107" t="n">
        <f aca="false">SUM(BP5:BP41)</f>
        <v>3</v>
      </c>
      <c r="BQ44" s="107" t="n">
        <f aca="false">SUM(BQ5:BQ41)</f>
        <v>14</v>
      </c>
    </row>
    <row r="45" customFormat="false" ht="12.75" hidden="false" customHeight="false" outlineLevel="0" collapsed="false">
      <c r="B45" s="108"/>
    </row>
    <row r="46" customFormat="false" ht="12.75" hidden="false" customHeight="false" outlineLevel="0" collapsed="false">
      <c r="F46" s="109" t="s">
        <v>224</v>
      </c>
      <c r="G46" s="109"/>
      <c r="H46" s="109"/>
      <c r="I46" s="110" t="n">
        <f aca="false">I43+I44</f>
        <v>875</v>
      </c>
    </row>
  </sheetData>
  <mergeCells count="27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U1"/>
    <mergeCell ref="V1:AG1"/>
    <mergeCell ref="AH1:AS1"/>
    <mergeCell ref="AT1:BE1"/>
    <mergeCell ref="BF1:BQ1"/>
    <mergeCell ref="J2:O2"/>
    <mergeCell ref="P2:U2"/>
    <mergeCell ref="V2:AA2"/>
    <mergeCell ref="AB2:AG2"/>
    <mergeCell ref="AH2:AM2"/>
    <mergeCell ref="AN2:AS2"/>
    <mergeCell ref="AT2:AY2"/>
    <mergeCell ref="AZ2:BE2"/>
    <mergeCell ref="BF2:BK2"/>
    <mergeCell ref="BL2:BQ2"/>
    <mergeCell ref="A43:H43"/>
    <mergeCell ref="A44:H44"/>
    <mergeCell ref="F46:H4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1102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>Isaias</dc:creator>
  <dc:description/>
  <dc:language>pt-BR</dc:language>
  <cp:lastModifiedBy/>
  <dcterms:modified xsi:type="dcterms:W3CDTF">2022-11-23T13:35:57Z</dcterms:modified>
  <cp:revision>160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