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definedNames>
    <definedName function="false" hidden="false" localSheetId="0" name="Print_Area" vbProcedure="false">Plan1!$B$1:$H$71</definedName>
    <definedName function="false" hidden="false" localSheetId="0" name="_GoBack" vbProcedure="false">"Plan1.#REF!"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<sst xmlns="http://schemas.openxmlformats.org/spreadsheetml/2006/main" count="166" uniqueCount="115">
  <si>
    <t xml:space="preserve">CÂMARA MUNICIPAL DE BELO HORIZONTE</t>
  </si>
  <si>
    <t xml:space="preserve">MODELO DE PROPOSTA COMERCIAL – PREGÃO ELETRÔNICO 54/2022</t>
  </si>
  <si>
    <t xml:space="preserve">ATENÇÃO:
PREENCHER SOMENTE OS CAMPOS EM BRANCO</t>
  </si>
  <si>
    <t xml:space="preserve">Dados da Empresa</t>
  </si>
  <si>
    <t xml:space="preserve">Razão social/Nome completo:</t>
  </si>
  <si>
    <t xml:space="preserve">Nome fantasia:</t>
  </si>
  <si>
    <t xml:space="preserve">CNPJ/CPF:</t>
  </si>
  <si>
    <t xml:space="preserve">Endereço:</t>
  </si>
  <si>
    <t xml:space="preserve">CEP:</t>
  </si>
  <si>
    <t xml:space="preserve">Telefone:</t>
  </si>
  <si>
    <t xml:space="preserve">Dados do Objeto</t>
  </si>
  <si>
    <t xml:space="preserve">ITEM 01</t>
  </si>
  <si>
    <t xml:space="preserve">Fornecimento de Placas e Painéis</t>
  </si>
  <si>
    <t xml:space="preserve">Lote nº</t>
  </si>
  <si>
    <t xml:space="preserve">Item nº</t>
  </si>
  <si>
    <r>
      <rPr>
        <sz val="8"/>
        <color rgb="FF000000"/>
        <rFont val="Calibri"/>
        <family val="0"/>
        <charset val="1"/>
      </rPr>
      <t xml:space="preserve">Bem/Serviço
</t>
    </r>
    <r>
      <rPr>
        <sz val="8"/>
        <color rgb="FFC9211E"/>
        <rFont val="Calibri"/>
        <family val="0"/>
        <charset val="1"/>
      </rPr>
      <t xml:space="preserve">A descrição completa do objeto encontra-se no tópico 6 do TR</t>
    </r>
  </si>
  <si>
    <t xml:space="preserve">Und.</t>
  </si>
  <si>
    <t xml:space="preserve">Qnt.</t>
  </si>
  <si>
    <t xml:space="preserve">Marca</t>
  </si>
  <si>
    <t xml:space="preserve">Preço Unitário</t>
  </si>
  <si>
    <t xml:space="preserve">Preço Total</t>
  </si>
  <si>
    <t xml:space="preserve">1.1</t>
  </si>
  <si>
    <t xml:space="preserve">PLACA NÚMERO E ALA </t>
  </si>
  <si>
    <t xml:space="preserve">unidade</t>
  </si>
  <si>
    <t xml:space="preserve">1.2</t>
  </si>
  <si>
    <t xml:space="preserve">PLACA AMBIENTES </t>
  </si>
  <si>
    <t xml:space="preserve">1.3</t>
  </si>
  <si>
    <t xml:space="preserve">PLACA AVISOS</t>
  </si>
  <si>
    <t xml:space="preserve">1.4</t>
  </si>
  <si>
    <t xml:space="preserve">PLACA SANITÁRIOS</t>
  </si>
  <si>
    <t xml:space="preserve">1.5</t>
  </si>
  <si>
    <t xml:space="preserve">PLACA CHAVE</t>
  </si>
  <si>
    <t xml:space="preserve">Unidade</t>
  </si>
  <si>
    <t xml:space="preserve">1.6</t>
  </si>
  <si>
    <t xml:space="preserve">PLACA DIRECIONAL </t>
  </si>
  <si>
    <t xml:space="preserve">1.7</t>
  </si>
  <si>
    <t xml:space="preserve">PLACA DIRECIONAL ACRÍLICO</t>
  </si>
  <si>
    <t xml:space="preserve">1.8</t>
  </si>
  <si>
    <t xml:space="preserve">PLACA GERAL EXTERNA</t>
  </si>
  <si>
    <t xml:space="preserve">1.9</t>
  </si>
  <si>
    <t xml:space="preserve">PLACA DO PLENÁRIO</t>
  </si>
  <si>
    <t xml:space="preserve">1.10</t>
  </si>
  <si>
    <t xml:space="preserve">PLACA DIREÇÃO SAÍDA</t>
  </si>
  <si>
    <t xml:space="preserve">1.11</t>
  </si>
  <si>
    <t xml:space="preserve">PLACA DIREÇÃO SANITÁRIOS</t>
  </si>
  <si>
    <t xml:space="preserve">1.12</t>
  </si>
  <si>
    <t xml:space="preserve">PLACA PAVIMENTO</t>
  </si>
  <si>
    <t xml:space="preserve">1.13</t>
  </si>
  <si>
    <t xml:space="preserve">PLACA AGENDA DE PLENÁRIOS</t>
  </si>
  <si>
    <t xml:space="preserve">1.14</t>
  </si>
  <si>
    <t xml:space="preserve">PLACA IDENTIFICAÇÃO CORREIOS</t>
  </si>
  <si>
    <t xml:space="preserve">1.15</t>
  </si>
  <si>
    <t xml:space="preserve">PLACA ESCANINHO CORREIOS DE IDENTIFICAÇÃO DE SALA</t>
  </si>
  <si>
    <t xml:space="preserve">1.16</t>
  </si>
  <si>
    <t xml:space="preserve">PLACA ESCANINHO CORREIOS DE IDENTIFICAÇÃO NÚMERO DE SALA</t>
  </si>
  <si>
    <t xml:space="preserve">1.17</t>
  </si>
  <si>
    <t xml:space="preserve">PLACA IDENTIFICAÇÃO DE GABINETE</t>
  </si>
  <si>
    <t xml:space="preserve">1.18</t>
  </si>
  <si>
    <t xml:space="preserve">PLACA GABINETE</t>
  </si>
  <si>
    <t xml:space="preserve">1.19</t>
  </si>
  <si>
    <t xml:space="preserve">PAINEL CIPA INFORMA</t>
  </si>
  <si>
    <t xml:space="preserve">1.20</t>
  </si>
  <si>
    <t xml:space="preserve">PAINEL CÂMARA INFORMA</t>
  </si>
  <si>
    <t xml:space="preserve">1.21</t>
  </si>
  <si>
    <t xml:space="preserve">PAINEL LICITAÇÕES</t>
  </si>
  <si>
    <t xml:space="preserve">1.22</t>
  </si>
  <si>
    <t xml:space="preserve">PAINEL GERAL POR ANDAR</t>
  </si>
  <si>
    <t xml:space="preserve">1.23</t>
  </si>
  <si>
    <t xml:space="preserve">PAINEL PORTARIA</t>
  </si>
  <si>
    <t xml:space="preserve">1.24</t>
  </si>
  <si>
    <t xml:space="preserve">PAINEL PORTARIA MENOR</t>
  </si>
  <si>
    <t xml:space="preserve">1.25</t>
  </si>
  <si>
    <t xml:space="preserve">PAINEL VEREADORES</t>
  </si>
  <si>
    <t xml:space="preserve">1.26</t>
  </si>
  <si>
    <t xml:space="preserve">PAINEL DIRLEG</t>
  </si>
  <si>
    <t xml:space="preserve">1.27</t>
  </si>
  <si>
    <t xml:space="preserve">TOTEM INTERNO - ACRÍLICO - 1º PAVIMENTO</t>
  </si>
  <si>
    <t xml:space="preserve">1.28</t>
  </si>
  <si>
    <t xml:space="preserve">FAIXA DE SINALIZAÇÃO PORTAS</t>
  </si>
  <si>
    <t xml:space="preserve">VALOR TOTAL PARA O ITEM 01</t>
  </si>
  <si>
    <t xml:space="preserve">ITEM 02</t>
  </si>
  <si>
    <t xml:space="preserve">Reforma de totens externos</t>
  </si>
  <si>
    <t xml:space="preserve">2.1</t>
  </si>
  <si>
    <t xml:space="preserve">REFORMA DE TOTEM EXTERNO</t>
  </si>
  <si>
    <t xml:space="preserve">VALOR TOTAL PARA O ITEM 02</t>
  </si>
  <si>
    <t xml:space="preserve">ITEM 03</t>
  </si>
  <si>
    <t xml:space="preserve">Fornecimento e instalação de itens de acessibilidade </t>
  </si>
  <si>
    <t xml:space="preserve">3.1</t>
  </si>
  <si>
    <t xml:space="preserve">PLACA EM BRAILE IDENTIFICADORA DE AMBIENTE PARA PAREDE</t>
  </si>
  <si>
    <t xml:space="preserve">UNIDADE</t>
  </si>
  <si>
    <t xml:space="preserve">3.2</t>
  </si>
  <si>
    <t xml:space="preserve">PLACA EM BRAILE IDENTIFICADORA DE PAVIMENTO PARA CORRIMÃO</t>
  </si>
  <si>
    <t xml:space="preserve">3.3</t>
  </si>
  <si>
    <t xml:space="preserve">ADESIVO ESCADA</t>
  </si>
  <si>
    <t xml:space="preserve">3.4</t>
  </si>
  <si>
    <t xml:space="preserve">PISO TÁTIL DE ALERTA EMBORRACHADO EM PLACAS, NA COR AZUL</t>
  </si>
  <si>
    <t xml:space="preserve">3.5</t>
  </si>
  <si>
    <t xml:space="preserve">PISO TÁTIL DIRECIONAL EMBORRACHADO EM PLACAS, NA COR AZUL</t>
  </si>
  <si>
    <t xml:space="preserve">3.6</t>
  </si>
  <si>
    <t xml:space="preserve">PISO TÁTIL DE ALERTA EM PLACAS DE CONCRETO, PIGMENTAÇÃO NA COR AMARELA</t>
  </si>
  <si>
    <t xml:space="preserve">3.7</t>
  </si>
  <si>
    <t xml:space="preserve">PISO TÁTIL DIRECIONAL EM PLACAS DE CONCRETO, PIGMENTAÇÃO NA COR AMARELA</t>
  </si>
  <si>
    <t xml:space="preserve">3.8</t>
  </si>
  <si>
    <t xml:space="preserve">MAPA TATIL PERSONALIZADO COM PEDESTAL</t>
  </si>
  <si>
    <t xml:space="preserve">3.9</t>
  </si>
  <si>
    <t xml:space="preserve">COLA PARA PISO TÁTIL -  2,8 kgs (galão)</t>
  </si>
  <si>
    <t xml:space="preserve">VALOR TOTAL PARA O ITEM 03</t>
  </si>
  <si>
    <t xml:space="preserve">Declarações:</t>
  </si>
  <si>
    <t xml:space="preserve">A presente proposta comercial está de acordo com todas condições do edital do PE. nº</t>
  </si>
  <si>
    <t xml:space="preserve">54/2022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</si>
  <si>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</si>
  <si>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</si>
  <si>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</t>
  </si>
  <si>
    <t xml:space="preserve">Data:    </t>
  </si>
  <si>
    <t xml:space="preserve">Representante legal da empresa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</si>
</sst>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[$R$-416]\ #,##0.00"/>
  </numFmts>
  <fonts count="21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b val="true"/>
      <sz val="12"/>
      <color rgb="FF000000"/>
      <name val="Calibri"/>
      <family val="0"/>
      <charset val="1"/>
    </font>
    <font>
      <b val="true"/>
      <sz val="18"/>
      <color rgb="FF000000"/>
      <name val="Calibri"/>
      <family val="0"/>
      <charset val="1"/>
    </font>
    <font>
      <b val="true"/>
      <sz val="18"/>
      <color rgb="FF000000"/>
      <name val="Calibri"/>
      <family val="2"/>
      <charset val="1"/>
    </font>
    <font>
      <sz val="12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sz val="8"/>
      <color rgb="FFC9211E"/>
      <name val="Calibri"/>
      <family val="0"/>
      <charset val="1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000000"/>
      <name val="Arial"/>
      <family val="0"/>
      <charset val="1"/>
    </font>
    <font>
      <b val="true"/>
      <sz val="13"/>
      <color rgb="FF000000"/>
      <name val="Calibri"/>
      <family val="0"/>
      <charset val="1"/>
    </font>
    <font>
      <b val="true"/>
      <sz val="13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0"/>
      <charset val="1"/>
    </font>
    <font>
      <i val="true"/>
      <sz val="10"/>
      <color rgb="FF000000"/>
      <name val="Calibri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FDE59"/>
        <bgColor rgb="FFFFCC00"/>
      </patternFill>
    </fill>
    <fill>
      <patternFill patternType="solid">
        <fgColor rgb="FFDDDDDD"/>
        <bgColor rgb="FFD9D9D9"/>
      </patternFill>
    </fill>
    <fill>
      <patternFill patternType="solid">
        <fgColor rgb="FFFF7B59"/>
        <bgColor rgb="FFFF6600"/>
      </patternFill>
    </fill>
    <fill>
      <patternFill patternType="solid">
        <fgColor rgb="FF729FCF"/>
        <bgColor rgb="FF969696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hair"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6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6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6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6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6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6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6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6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3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7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6" fillId="7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6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6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6" borderId="1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6" fillId="8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6" fillId="8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6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2" borderId="1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0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1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2F2F2"/>
      <rgbColor rgb="FFCCFFFF"/>
      <rgbColor rgb="FF660066"/>
      <rgbColor rgb="FFFF7B59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DE5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7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3" activeCellId="0" sqref="N13"/>
    </sheetView>
  </sheetViews>
  <sheetFormatPr defaultColWidth="8.34375" defaultRowHeight="13.8" zeroHeight="false" outlineLevelRow="0" outlineLevelCol="0"/>
  <cols>
    <col collapsed="false" customWidth="true" hidden="false" outlineLevel="0" max="1" min="1" style="1" width="8.19"/>
    <col collapsed="false" customWidth="true" hidden="false" outlineLevel="0" max="2" min="2" style="1" width="6.28"/>
    <col collapsed="false" customWidth="true" hidden="false" outlineLevel="0" max="3" min="3" style="1" width="25.84"/>
    <col collapsed="false" customWidth="true" hidden="false" outlineLevel="0" max="4" min="4" style="1" width="10.58"/>
    <col collapsed="false" customWidth="true" hidden="false" outlineLevel="0" max="5" min="5" style="1" width="10.97"/>
    <col collapsed="false" customWidth="true" hidden="false" outlineLevel="0" max="6" min="6" style="1" width="24.73"/>
    <col collapsed="false" customWidth="true" hidden="false" outlineLevel="0" max="7" min="7" style="1" width="20.3"/>
    <col collapsed="false" customWidth="true" hidden="false" outlineLevel="0" max="8" min="8" style="1" width="21.39"/>
    <col collapsed="false" customWidth="true" hidden="false" outlineLevel="0" max="9" min="9" style="0" width="17.92"/>
  </cols>
  <sheetData>
    <row r="1" customFormat="false" ht="28.3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20.6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/>
    </row>
    <row r="3" customFormat="false" ht="33.4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</row>
    <row r="4" customFormat="false" ht="13.8" hidden="false" customHeight="fals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3"/>
    </row>
    <row r="5" customFormat="false" ht="33.55" hidden="false" customHeight="true" outlineLevel="0" collapsed="false">
      <c r="A5" s="6" t="s">
        <v>4</v>
      </c>
      <c r="B5" s="6"/>
      <c r="C5" s="7"/>
      <c r="D5" s="7"/>
      <c r="E5" s="7"/>
      <c r="F5" s="7"/>
      <c r="G5" s="7"/>
      <c r="H5" s="7"/>
      <c r="I5" s="3"/>
    </row>
    <row r="6" customFormat="false" ht="13.9" hidden="false" customHeight="true" outlineLevel="0" collapsed="false">
      <c r="A6" s="8" t="s">
        <v>5</v>
      </c>
      <c r="B6" s="8"/>
      <c r="C6" s="9"/>
      <c r="D6" s="9"/>
      <c r="E6" s="9"/>
      <c r="F6" s="9"/>
      <c r="G6" s="9"/>
      <c r="H6" s="9"/>
      <c r="I6" s="3"/>
    </row>
    <row r="7" customFormat="false" ht="13.9" hidden="false" customHeight="true" outlineLevel="0" collapsed="false">
      <c r="A7" s="8" t="s">
        <v>6</v>
      </c>
      <c r="B7" s="8"/>
      <c r="C7" s="9"/>
      <c r="D7" s="9"/>
      <c r="E7" s="9"/>
      <c r="F7" s="9"/>
      <c r="G7" s="9"/>
      <c r="H7" s="9"/>
      <c r="I7" s="3"/>
    </row>
    <row r="8" customFormat="false" ht="13.9" hidden="false" customHeight="true" outlineLevel="0" collapsed="false">
      <c r="A8" s="8" t="s">
        <v>7</v>
      </c>
      <c r="B8" s="8"/>
      <c r="C8" s="9"/>
      <c r="D8" s="9"/>
      <c r="E8" s="9"/>
      <c r="F8" s="9"/>
      <c r="G8" s="9"/>
      <c r="H8" s="9"/>
      <c r="I8" s="3"/>
    </row>
    <row r="9" customFormat="false" ht="13.9" hidden="false" customHeight="true" outlineLevel="0" collapsed="false">
      <c r="A9" s="8" t="s">
        <v>8</v>
      </c>
      <c r="B9" s="8"/>
      <c r="C9" s="9"/>
      <c r="D9" s="9"/>
      <c r="E9" s="9"/>
      <c r="F9" s="9"/>
      <c r="G9" s="9"/>
      <c r="H9" s="9"/>
      <c r="I9" s="3"/>
    </row>
    <row r="10" customFormat="false" ht="13.9" hidden="false" customHeight="true" outlineLevel="0" collapsed="false">
      <c r="A10" s="10" t="s">
        <v>9</v>
      </c>
      <c r="B10" s="10"/>
      <c r="C10" s="11"/>
      <c r="D10" s="11"/>
      <c r="E10" s="11"/>
      <c r="F10" s="11"/>
      <c r="G10" s="11"/>
      <c r="H10" s="11"/>
      <c r="I10" s="3"/>
    </row>
    <row r="11" customFormat="false" ht="19.4" hidden="false" customHeight="true" outlineLevel="0" collapsed="false">
      <c r="A11" s="12" t="s">
        <v>10</v>
      </c>
      <c r="B11" s="12"/>
      <c r="C11" s="12"/>
      <c r="D11" s="12"/>
      <c r="E11" s="12"/>
      <c r="F11" s="12"/>
      <c r="G11" s="12"/>
      <c r="H11" s="12"/>
      <c r="I11" s="3"/>
    </row>
    <row r="12" customFormat="false" ht="22.05" hidden="false" customHeight="true" outlineLevel="0" collapsed="false">
      <c r="A12" s="13" t="s">
        <v>11</v>
      </c>
      <c r="B12" s="13"/>
      <c r="C12" s="14" t="s">
        <v>12</v>
      </c>
      <c r="D12" s="14"/>
      <c r="E12" s="14"/>
      <c r="F12" s="14"/>
      <c r="G12" s="14"/>
      <c r="H12" s="14"/>
      <c r="I12" s="3"/>
    </row>
    <row r="13" customFormat="false" ht="38.8" hidden="false" customHeight="true" outlineLevel="0" collapsed="false">
      <c r="A13" s="15" t="s">
        <v>13</v>
      </c>
      <c r="B13" s="16" t="s">
        <v>14</v>
      </c>
      <c r="C13" s="17" t="s">
        <v>15</v>
      </c>
      <c r="D13" s="18" t="s">
        <v>16</v>
      </c>
      <c r="E13" s="16" t="s">
        <v>17</v>
      </c>
      <c r="F13" s="16" t="s">
        <v>18</v>
      </c>
      <c r="G13" s="16" t="s">
        <v>19</v>
      </c>
      <c r="H13" s="19" t="s">
        <v>20</v>
      </c>
      <c r="I13" s="3"/>
    </row>
    <row r="14" customFormat="false" ht="38.8" hidden="false" customHeight="true" outlineLevel="0" collapsed="false">
      <c r="A14" s="20"/>
      <c r="B14" s="21" t="s">
        <v>21</v>
      </c>
      <c r="C14" s="22" t="s">
        <v>22</v>
      </c>
      <c r="D14" s="23" t="s">
        <v>23</v>
      </c>
      <c r="E14" s="24" t="n">
        <f aca="false">16+20+37+5+2</f>
        <v>80</v>
      </c>
      <c r="F14" s="25"/>
      <c r="G14" s="25"/>
      <c r="H14" s="26" t="n">
        <f aca="false">IFERROR(ROUNDDOWN((E14*G14),2),0)</f>
        <v>0</v>
      </c>
      <c r="I14" s="3"/>
    </row>
    <row r="15" customFormat="false" ht="38.8" hidden="false" customHeight="true" outlineLevel="0" collapsed="false">
      <c r="A15" s="20"/>
      <c r="B15" s="21" t="s">
        <v>24</v>
      </c>
      <c r="C15" s="22" t="s">
        <v>25</v>
      </c>
      <c r="D15" s="23" t="s">
        <v>23</v>
      </c>
      <c r="E15" s="24" t="n">
        <f aca="false">82+68+8+9+7</f>
        <v>174</v>
      </c>
      <c r="F15" s="25"/>
      <c r="G15" s="25"/>
      <c r="H15" s="26" t="n">
        <f aca="false">IFERROR(ROUNDDOWN((E15*G15),2),0)</f>
        <v>0</v>
      </c>
      <c r="I15" s="3"/>
    </row>
    <row r="16" customFormat="false" ht="38.8" hidden="false" customHeight="true" outlineLevel="0" collapsed="false">
      <c r="A16" s="20"/>
      <c r="B16" s="21" t="s">
        <v>26</v>
      </c>
      <c r="C16" s="22" t="s">
        <v>27</v>
      </c>
      <c r="D16" s="23" t="s">
        <v>23</v>
      </c>
      <c r="E16" s="24" t="n">
        <f aca="false">31+19+32+4+3</f>
        <v>89</v>
      </c>
      <c r="F16" s="25"/>
      <c r="G16" s="25"/>
      <c r="H16" s="26" t="n">
        <f aca="false">IFERROR(ROUNDDOWN((E16*G16),2),0)</f>
        <v>0</v>
      </c>
      <c r="I16" s="3"/>
    </row>
    <row r="17" customFormat="false" ht="38.8" hidden="false" customHeight="true" outlineLevel="0" collapsed="false">
      <c r="A17" s="20"/>
      <c r="B17" s="21" t="s">
        <v>28</v>
      </c>
      <c r="C17" s="22" t="s">
        <v>29</v>
      </c>
      <c r="D17" s="23" t="s">
        <v>23</v>
      </c>
      <c r="E17" s="24" t="n">
        <f aca="false">21+30+45+4+2</f>
        <v>102</v>
      </c>
      <c r="F17" s="25"/>
      <c r="G17" s="25"/>
      <c r="H17" s="26" t="n">
        <f aca="false">IFERROR(ROUNDDOWN((E17*G17),2),0)</f>
        <v>0</v>
      </c>
      <c r="I17" s="3"/>
    </row>
    <row r="18" customFormat="false" ht="38.8" hidden="false" customHeight="true" outlineLevel="0" collapsed="false">
      <c r="A18" s="20"/>
      <c r="B18" s="21" t="s">
        <v>30</v>
      </c>
      <c r="C18" s="22" t="s">
        <v>31</v>
      </c>
      <c r="D18" s="23" t="s">
        <v>32</v>
      </c>
      <c r="E18" s="24" t="n">
        <f aca="false">115+93+78+12+8</f>
        <v>306</v>
      </c>
      <c r="F18" s="25"/>
      <c r="G18" s="25"/>
      <c r="H18" s="26" t="n">
        <f aca="false">IFERROR(ROUNDDOWN((E18*G18),2),0)</f>
        <v>0</v>
      </c>
      <c r="I18" s="3"/>
    </row>
    <row r="19" customFormat="false" ht="38.8" hidden="false" customHeight="true" outlineLevel="0" collapsed="false">
      <c r="A19" s="20"/>
      <c r="B19" s="21" t="s">
        <v>33</v>
      </c>
      <c r="C19" s="22" t="s">
        <v>34</v>
      </c>
      <c r="D19" s="23" t="s">
        <v>32</v>
      </c>
      <c r="E19" s="24" t="n">
        <f aca="false">3+4+11+1</f>
        <v>19</v>
      </c>
      <c r="F19" s="25"/>
      <c r="G19" s="25"/>
      <c r="H19" s="26" t="n">
        <f aca="false">IFERROR(ROUNDDOWN((E19*G19),2),0)</f>
        <v>0</v>
      </c>
      <c r="I19" s="3"/>
    </row>
    <row r="20" customFormat="false" ht="38.8" hidden="false" customHeight="true" outlineLevel="0" collapsed="false">
      <c r="A20" s="20"/>
      <c r="B20" s="21" t="s">
        <v>35</v>
      </c>
      <c r="C20" s="22" t="s">
        <v>36</v>
      </c>
      <c r="D20" s="23" t="s">
        <v>32</v>
      </c>
      <c r="E20" s="24" t="n">
        <f aca="false">7+3+1+1</f>
        <v>12</v>
      </c>
      <c r="F20" s="25"/>
      <c r="G20" s="25"/>
      <c r="H20" s="26" t="n">
        <f aca="false">IFERROR(ROUNDDOWN((E20*G20),2),0)</f>
        <v>0</v>
      </c>
      <c r="I20" s="3"/>
    </row>
    <row r="21" customFormat="false" ht="38.8" hidden="false" customHeight="true" outlineLevel="0" collapsed="false">
      <c r="A21" s="20"/>
      <c r="B21" s="21" t="s">
        <v>37</v>
      </c>
      <c r="C21" s="22" t="s">
        <v>38</v>
      </c>
      <c r="D21" s="23" t="s">
        <v>23</v>
      </c>
      <c r="E21" s="24" t="n">
        <f aca="false">1+1</f>
        <v>2</v>
      </c>
      <c r="F21" s="25"/>
      <c r="G21" s="25"/>
      <c r="H21" s="26" t="n">
        <f aca="false">IFERROR(ROUNDDOWN((E21*G21),2),0)</f>
        <v>0</v>
      </c>
      <c r="I21" s="3"/>
    </row>
    <row r="22" customFormat="false" ht="38.8" hidden="false" customHeight="true" outlineLevel="0" collapsed="false">
      <c r="A22" s="20"/>
      <c r="B22" s="21" t="s">
        <v>39</v>
      </c>
      <c r="C22" s="22" t="s">
        <v>40</v>
      </c>
      <c r="D22" s="23" t="s">
        <v>23</v>
      </c>
      <c r="E22" s="24" t="n">
        <f aca="false">12+6</f>
        <v>18</v>
      </c>
      <c r="F22" s="25"/>
      <c r="G22" s="25"/>
      <c r="H22" s="26" t="n">
        <f aca="false">IFERROR(ROUNDDOWN((E22*G22),2),0)</f>
        <v>0</v>
      </c>
      <c r="I22" s="3"/>
    </row>
    <row r="23" customFormat="false" ht="38.8" hidden="false" customHeight="true" outlineLevel="0" collapsed="false">
      <c r="A23" s="20"/>
      <c r="B23" s="21" t="s">
        <v>41</v>
      </c>
      <c r="C23" s="22" t="s">
        <v>42</v>
      </c>
      <c r="D23" s="23" t="s">
        <v>23</v>
      </c>
      <c r="E23" s="24" t="n">
        <f aca="false">10+8+17</f>
        <v>35</v>
      </c>
      <c r="F23" s="25"/>
      <c r="G23" s="25"/>
      <c r="H23" s="26" t="n">
        <f aca="false">IFERROR(ROUNDDOWN((E23*G23),2),0)</f>
        <v>0</v>
      </c>
      <c r="I23" s="3"/>
    </row>
    <row r="24" customFormat="false" ht="38.8" hidden="false" customHeight="true" outlineLevel="0" collapsed="false">
      <c r="A24" s="20"/>
      <c r="B24" s="21" t="s">
        <v>43</v>
      </c>
      <c r="C24" s="22" t="s">
        <v>44</v>
      </c>
      <c r="D24" s="23" t="s">
        <v>23</v>
      </c>
      <c r="E24" s="24" t="n">
        <f aca="false">10+8+6</f>
        <v>24</v>
      </c>
      <c r="F24" s="25"/>
      <c r="G24" s="25"/>
      <c r="H24" s="26" t="n">
        <f aca="false">IFERROR(ROUNDDOWN((E24*G24),2),0)</f>
        <v>0</v>
      </c>
      <c r="I24" s="3"/>
    </row>
    <row r="25" customFormat="false" ht="38.8" hidden="false" customHeight="true" outlineLevel="0" collapsed="false">
      <c r="A25" s="20"/>
      <c r="B25" s="21" t="s">
        <v>45</v>
      </c>
      <c r="C25" s="22" t="s">
        <v>46</v>
      </c>
      <c r="D25" s="23" t="s">
        <v>32</v>
      </c>
      <c r="E25" s="24" t="n">
        <f aca="false">3+3+4</f>
        <v>10</v>
      </c>
      <c r="F25" s="25"/>
      <c r="G25" s="25"/>
      <c r="H25" s="26" t="n">
        <f aca="false">IFERROR(ROUNDDOWN((E25*G25),2),0)</f>
        <v>0</v>
      </c>
      <c r="I25" s="3"/>
    </row>
    <row r="26" customFormat="false" ht="38.8" hidden="false" customHeight="true" outlineLevel="0" collapsed="false">
      <c r="A26" s="20"/>
      <c r="B26" s="21" t="s">
        <v>47</v>
      </c>
      <c r="C26" s="22" t="s">
        <v>48</v>
      </c>
      <c r="D26" s="23" t="s">
        <v>32</v>
      </c>
      <c r="E26" s="24" t="n">
        <f aca="false">5+2</f>
        <v>7</v>
      </c>
      <c r="F26" s="25"/>
      <c r="G26" s="25"/>
      <c r="H26" s="26" t="n">
        <f aca="false">IFERROR(ROUNDDOWN((E26*G26),2),0)</f>
        <v>0</v>
      </c>
      <c r="I26" s="3"/>
    </row>
    <row r="27" customFormat="false" ht="38.8" hidden="false" customHeight="true" outlineLevel="0" collapsed="false">
      <c r="A27" s="20"/>
      <c r="B27" s="21" t="s">
        <v>49</v>
      </c>
      <c r="C27" s="22" t="s">
        <v>50</v>
      </c>
      <c r="D27" s="23" t="s">
        <v>32</v>
      </c>
      <c r="E27" s="24" t="n">
        <v>2</v>
      </c>
      <c r="F27" s="25"/>
      <c r="G27" s="25"/>
      <c r="H27" s="26" t="n">
        <f aca="false">IFERROR(ROUNDDOWN((E27*G27),2),0)</f>
        <v>0</v>
      </c>
      <c r="I27" s="3"/>
    </row>
    <row r="28" customFormat="false" ht="38.8" hidden="false" customHeight="true" outlineLevel="0" collapsed="false">
      <c r="A28" s="20"/>
      <c r="B28" s="21" t="s">
        <v>51</v>
      </c>
      <c r="C28" s="22" t="s">
        <v>52</v>
      </c>
      <c r="D28" s="23" t="s">
        <v>23</v>
      </c>
      <c r="E28" s="24" t="n">
        <v>65</v>
      </c>
      <c r="F28" s="25"/>
      <c r="G28" s="25"/>
      <c r="H28" s="26" t="n">
        <f aca="false">IFERROR(ROUNDDOWN((E28*G28),2),0)</f>
        <v>0</v>
      </c>
      <c r="I28" s="3"/>
    </row>
    <row r="29" customFormat="false" ht="53.7" hidden="false" customHeight="true" outlineLevel="0" collapsed="false">
      <c r="A29" s="20"/>
      <c r="B29" s="21" t="s">
        <v>53</v>
      </c>
      <c r="C29" s="22" t="s">
        <v>54</v>
      </c>
      <c r="D29" s="23" t="s">
        <v>23</v>
      </c>
      <c r="E29" s="24" t="n">
        <v>65</v>
      </c>
      <c r="F29" s="25"/>
      <c r="G29" s="25"/>
      <c r="H29" s="26" t="n">
        <f aca="false">IFERROR(ROUNDDOWN((E29*G29),2),0)</f>
        <v>0</v>
      </c>
      <c r="I29" s="3"/>
    </row>
    <row r="30" customFormat="false" ht="38.8" hidden="false" customHeight="true" outlineLevel="0" collapsed="false">
      <c r="A30" s="20"/>
      <c r="B30" s="21" t="s">
        <v>55</v>
      </c>
      <c r="C30" s="22" t="s">
        <v>56</v>
      </c>
      <c r="D30" s="23" t="s">
        <v>23</v>
      </c>
      <c r="E30" s="24" t="n">
        <f aca="false">35+6</f>
        <v>41</v>
      </c>
      <c r="F30" s="25"/>
      <c r="G30" s="25"/>
      <c r="H30" s="26" t="n">
        <f aca="false">IFERROR(ROUNDDOWN((E30*G30),2),0)</f>
        <v>0</v>
      </c>
      <c r="I30" s="3"/>
    </row>
    <row r="31" customFormat="false" ht="38.8" hidden="false" customHeight="true" outlineLevel="0" collapsed="false">
      <c r="A31" s="20"/>
      <c r="B31" s="21" t="s">
        <v>57</v>
      </c>
      <c r="C31" s="22" t="s">
        <v>58</v>
      </c>
      <c r="D31" s="23" t="s">
        <v>23</v>
      </c>
      <c r="E31" s="24" t="n">
        <f aca="false">6+35</f>
        <v>41</v>
      </c>
      <c r="F31" s="25"/>
      <c r="G31" s="25"/>
      <c r="H31" s="26" t="n">
        <f aca="false">IFERROR(ROUNDDOWN((E31*G31),2),0)</f>
        <v>0</v>
      </c>
      <c r="I31" s="3"/>
    </row>
    <row r="32" customFormat="false" ht="38.8" hidden="false" customHeight="true" outlineLevel="0" collapsed="false">
      <c r="A32" s="20"/>
      <c r="B32" s="21" t="s">
        <v>59</v>
      </c>
      <c r="C32" s="22" t="s">
        <v>60</v>
      </c>
      <c r="D32" s="23" t="s">
        <v>32</v>
      </c>
      <c r="E32" s="24" t="n">
        <v>1</v>
      </c>
      <c r="F32" s="25"/>
      <c r="G32" s="25"/>
      <c r="H32" s="26" t="n">
        <f aca="false">IFERROR(ROUNDDOWN((E32*G32),2),0)</f>
        <v>0</v>
      </c>
      <c r="I32" s="3"/>
    </row>
    <row r="33" customFormat="false" ht="38.8" hidden="false" customHeight="true" outlineLevel="0" collapsed="false">
      <c r="A33" s="20"/>
      <c r="B33" s="21" t="s">
        <v>61</v>
      </c>
      <c r="C33" s="22" t="s">
        <v>62</v>
      </c>
      <c r="D33" s="23" t="s">
        <v>32</v>
      </c>
      <c r="E33" s="24" t="n">
        <f aca="false">2+3+3</f>
        <v>8</v>
      </c>
      <c r="F33" s="25"/>
      <c r="G33" s="25"/>
      <c r="H33" s="26" t="n">
        <f aca="false">IFERROR(ROUNDDOWN((E33*G33),2),0)</f>
        <v>0</v>
      </c>
      <c r="I33" s="3"/>
    </row>
    <row r="34" customFormat="false" ht="34.3" hidden="false" customHeight="true" outlineLevel="0" collapsed="false">
      <c r="A34" s="20"/>
      <c r="B34" s="21" t="s">
        <v>63</v>
      </c>
      <c r="C34" s="22" t="s">
        <v>64</v>
      </c>
      <c r="D34" s="23" t="s">
        <v>32</v>
      </c>
      <c r="E34" s="24" t="n">
        <v>1</v>
      </c>
      <c r="F34" s="25"/>
      <c r="G34" s="25"/>
      <c r="H34" s="26" t="n">
        <f aca="false">IFERROR(ROUNDDOWN((E34*G34),2),0)</f>
        <v>0</v>
      </c>
      <c r="I34" s="3"/>
    </row>
    <row r="35" customFormat="false" ht="15" hidden="false" customHeight="false" outlineLevel="0" collapsed="false">
      <c r="A35" s="27"/>
      <c r="B35" s="21" t="s">
        <v>65</v>
      </c>
      <c r="C35" s="22" t="s">
        <v>66</v>
      </c>
      <c r="D35" s="23" t="s">
        <v>23</v>
      </c>
      <c r="E35" s="24" t="n">
        <f aca="false">1+2+3</f>
        <v>6</v>
      </c>
      <c r="F35" s="25"/>
      <c r="G35" s="25"/>
      <c r="H35" s="26" t="n">
        <f aca="false">IFERROR(ROUNDDOWN((E35*G35),2),0)</f>
        <v>0</v>
      </c>
      <c r="I35" s="3"/>
    </row>
    <row r="36" customFormat="false" ht="21.6" hidden="false" customHeight="true" outlineLevel="0" collapsed="false">
      <c r="A36" s="27"/>
      <c r="B36" s="21" t="s">
        <v>67</v>
      </c>
      <c r="C36" s="22" t="s">
        <v>68</v>
      </c>
      <c r="D36" s="23" t="s">
        <v>23</v>
      </c>
      <c r="E36" s="24" t="n">
        <f aca="false">1+2</f>
        <v>3</v>
      </c>
      <c r="F36" s="25"/>
      <c r="G36" s="25"/>
      <c r="H36" s="26" t="n">
        <f aca="false">IFERROR(ROUNDDOWN((E36*G36),2),0)</f>
        <v>0</v>
      </c>
      <c r="I36" s="3"/>
    </row>
    <row r="37" customFormat="false" ht="23.85" hidden="false" customHeight="true" outlineLevel="0" collapsed="false">
      <c r="A37" s="27"/>
      <c r="B37" s="21" t="s">
        <v>69</v>
      </c>
      <c r="C37" s="22" t="s">
        <v>70</v>
      </c>
      <c r="D37" s="23" t="s">
        <v>23</v>
      </c>
      <c r="E37" s="24" t="n">
        <f aca="false">1+1</f>
        <v>2</v>
      </c>
      <c r="F37" s="25"/>
      <c r="G37" s="25"/>
      <c r="H37" s="26" t="n">
        <f aca="false">IFERROR(ROUNDDOWN((E37*G37),2),0)</f>
        <v>0</v>
      </c>
      <c r="I37" s="3"/>
    </row>
    <row r="38" customFormat="false" ht="21.6" hidden="false" customHeight="true" outlineLevel="0" collapsed="false">
      <c r="A38" s="27"/>
      <c r="B38" s="21" t="s">
        <v>71</v>
      </c>
      <c r="C38" s="22" t="s">
        <v>72</v>
      </c>
      <c r="D38" s="23" t="s">
        <v>23</v>
      </c>
      <c r="E38" s="24" t="n">
        <f aca="false">1+2</f>
        <v>3</v>
      </c>
      <c r="F38" s="25"/>
      <c r="G38" s="25"/>
      <c r="H38" s="26" t="n">
        <f aca="false">IFERROR(ROUNDDOWN((E38*G38),2),0)</f>
        <v>0</v>
      </c>
      <c r="I38" s="3"/>
    </row>
    <row r="39" customFormat="false" ht="23.1" hidden="false" customHeight="true" outlineLevel="0" collapsed="false">
      <c r="A39" s="27"/>
      <c r="B39" s="21" t="s">
        <v>73</v>
      </c>
      <c r="C39" s="22" t="s">
        <v>74</v>
      </c>
      <c r="D39" s="23" t="s">
        <v>32</v>
      </c>
      <c r="E39" s="24" t="n">
        <v>1</v>
      </c>
      <c r="F39" s="25"/>
      <c r="G39" s="25"/>
      <c r="H39" s="26" t="n">
        <f aca="false">IFERROR(ROUNDDOWN((E39*G39),2),0)</f>
        <v>0</v>
      </c>
      <c r="I39" s="3"/>
    </row>
    <row r="40" customFormat="false" ht="52.95" hidden="false" customHeight="true" outlineLevel="0" collapsed="false">
      <c r="A40" s="27"/>
      <c r="B40" s="21" t="s">
        <v>75</v>
      </c>
      <c r="C40" s="22" t="s">
        <v>76</v>
      </c>
      <c r="D40" s="23" t="s">
        <v>32</v>
      </c>
      <c r="E40" s="28" t="n">
        <v>4</v>
      </c>
      <c r="F40" s="25"/>
      <c r="G40" s="25"/>
      <c r="H40" s="26" t="n">
        <f aca="false">IFERROR(ROUNDDOWN((E40*G40),2),0)</f>
        <v>0</v>
      </c>
      <c r="I40" s="3"/>
    </row>
    <row r="41" customFormat="false" ht="35.05" hidden="false" customHeight="true" outlineLevel="0" collapsed="false">
      <c r="A41" s="27"/>
      <c r="B41" s="21" t="s">
        <v>77</v>
      </c>
      <c r="C41" s="22" t="s">
        <v>78</v>
      </c>
      <c r="D41" s="23" t="s">
        <v>32</v>
      </c>
      <c r="E41" s="28" t="n">
        <v>31</v>
      </c>
      <c r="F41" s="25"/>
      <c r="G41" s="25"/>
      <c r="H41" s="26" t="n">
        <f aca="false">IFERROR(ROUNDDOWN((E41*G41),2),0)</f>
        <v>0</v>
      </c>
      <c r="I41" s="3"/>
    </row>
    <row r="42" customFormat="false" ht="28.35" hidden="false" customHeight="true" outlineLevel="0" collapsed="false">
      <c r="A42" s="29" t="s">
        <v>79</v>
      </c>
      <c r="B42" s="29"/>
      <c r="C42" s="29"/>
      <c r="D42" s="29"/>
      <c r="E42" s="29"/>
      <c r="F42" s="29"/>
      <c r="G42" s="29"/>
      <c r="H42" s="30" t="n">
        <f aca="false">SUM(H14:H41)</f>
        <v>0</v>
      </c>
      <c r="I42" s="3"/>
    </row>
    <row r="43" customFormat="false" ht="29.85" hidden="false" customHeight="true" outlineLevel="0" collapsed="false">
      <c r="A43" s="31"/>
      <c r="B43" s="31"/>
      <c r="C43" s="31"/>
      <c r="D43" s="31"/>
      <c r="E43" s="31"/>
      <c r="F43" s="31"/>
      <c r="G43" s="31"/>
      <c r="H43" s="31"/>
      <c r="I43" s="3"/>
    </row>
    <row r="44" customFormat="false" ht="28.35" hidden="false" customHeight="true" outlineLevel="0" collapsed="false">
      <c r="A44" s="32" t="s">
        <v>80</v>
      </c>
      <c r="B44" s="32"/>
      <c r="C44" s="33" t="s">
        <v>81</v>
      </c>
      <c r="D44" s="33"/>
      <c r="E44" s="33"/>
      <c r="F44" s="33"/>
      <c r="G44" s="33"/>
      <c r="H44" s="33"/>
      <c r="I44" s="3"/>
    </row>
    <row r="45" customFormat="false" ht="28.35" hidden="false" customHeight="true" outlineLevel="0" collapsed="false">
      <c r="A45" s="34" t="s">
        <v>13</v>
      </c>
      <c r="B45" s="18" t="s">
        <v>14</v>
      </c>
      <c r="C45" s="17" t="s">
        <v>15</v>
      </c>
      <c r="D45" s="18" t="s">
        <v>16</v>
      </c>
      <c r="E45" s="18" t="s">
        <v>17</v>
      </c>
      <c r="F45" s="18" t="s">
        <v>18</v>
      </c>
      <c r="G45" s="18" t="s">
        <v>19</v>
      </c>
      <c r="H45" s="35" t="s">
        <v>20</v>
      </c>
      <c r="I45" s="3"/>
    </row>
    <row r="46" customFormat="false" ht="33.55" hidden="false" customHeight="true" outlineLevel="0" collapsed="false">
      <c r="A46" s="34"/>
      <c r="B46" s="21" t="s">
        <v>82</v>
      </c>
      <c r="C46" s="22" t="s">
        <v>83</v>
      </c>
      <c r="D46" s="36" t="s">
        <v>32</v>
      </c>
      <c r="E46" s="37" t="n">
        <v>4</v>
      </c>
      <c r="F46" s="38"/>
      <c r="G46" s="38"/>
      <c r="H46" s="39" t="n">
        <f aca="false">IFERROR(ROUNDDOWN((E46*G46),2),0)</f>
        <v>0</v>
      </c>
      <c r="I46" s="3"/>
    </row>
    <row r="47" customFormat="false" ht="28.35" hidden="false" customHeight="true" outlineLevel="0" collapsed="false">
      <c r="A47" s="40" t="s">
        <v>84</v>
      </c>
      <c r="B47" s="40"/>
      <c r="C47" s="40"/>
      <c r="D47" s="40"/>
      <c r="E47" s="40"/>
      <c r="F47" s="40"/>
      <c r="G47" s="40"/>
      <c r="H47" s="41" t="n">
        <f aca="false">SUM(H39:H46)</f>
        <v>0</v>
      </c>
      <c r="I47" s="3"/>
    </row>
    <row r="48" customFormat="false" ht="28.35" hidden="false" customHeight="true" outlineLevel="0" collapsed="false">
      <c r="A48" s="31"/>
      <c r="B48" s="31"/>
      <c r="C48" s="31"/>
      <c r="D48" s="31"/>
      <c r="E48" s="31"/>
      <c r="F48" s="31"/>
      <c r="G48" s="31"/>
      <c r="H48" s="31"/>
      <c r="I48" s="3"/>
    </row>
    <row r="49" customFormat="false" ht="28.35" hidden="false" customHeight="true" outlineLevel="0" collapsed="false">
      <c r="A49" s="42" t="s">
        <v>85</v>
      </c>
      <c r="B49" s="42"/>
      <c r="C49" s="43" t="s">
        <v>86</v>
      </c>
      <c r="D49" s="43"/>
      <c r="E49" s="43"/>
      <c r="F49" s="43"/>
      <c r="G49" s="43"/>
      <c r="H49" s="43"/>
      <c r="I49" s="3"/>
    </row>
    <row r="50" customFormat="false" ht="28.35" hidden="false" customHeight="true" outlineLevel="0" collapsed="false">
      <c r="A50" s="34" t="s">
        <v>13</v>
      </c>
      <c r="B50" s="18" t="s">
        <v>14</v>
      </c>
      <c r="C50" s="17" t="s">
        <v>15</v>
      </c>
      <c r="D50" s="18" t="s">
        <v>16</v>
      </c>
      <c r="E50" s="18" t="s">
        <v>17</v>
      </c>
      <c r="F50" s="18" t="s">
        <v>18</v>
      </c>
      <c r="G50" s="18" t="s">
        <v>19</v>
      </c>
      <c r="H50" s="35" t="s">
        <v>20</v>
      </c>
      <c r="I50" s="3"/>
    </row>
    <row r="51" customFormat="false" ht="41.75" hidden="false" customHeight="true" outlineLevel="0" collapsed="false">
      <c r="A51" s="36"/>
      <c r="B51" s="44" t="s">
        <v>87</v>
      </c>
      <c r="C51" s="22" t="s">
        <v>88</v>
      </c>
      <c r="D51" s="45" t="s">
        <v>89</v>
      </c>
      <c r="E51" s="46" t="n">
        <v>80</v>
      </c>
      <c r="F51" s="25"/>
      <c r="G51" s="25"/>
      <c r="H51" s="39" t="n">
        <f aca="false">IFERROR(ROUNDDOWN((E51*G51),2),0)</f>
        <v>0</v>
      </c>
      <c r="I51" s="3"/>
    </row>
    <row r="52" customFormat="false" ht="55.2" hidden="false" customHeight="true" outlineLevel="0" collapsed="false">
      <c r="A52" s="47"/>
      <c r="B52" s="44" t="s">
        <v>90</v>
      </c>
      <c r="C52" s="22" t="s">
        <v>91</v>
      </c>
      <c r="D52" s="45" t="s">
        <v>89</v>
      </c>
      <c r="E52" s="46" t="n">
        <v>164</v>
      </c>
      <c r="F52" s="25"/>
      <c r="G52" s="25"/>
      <c r="H52" s="39" t="n">
        <f aca="false">IFERROR(ROUNDDOWN((E52*G52),2),0)</f>
        <v>0</v>
      </c>
      <c r="I52" s="3"/>
    </row>
    <row r="53" customFormat="false" ht="28.35" hidden="false" customHeight="true" outlineLevel="0" collapsed="false">
      <c r="A53" s="47"/>
      <c r="B53" s="44" t="s">
        <v>92</v>
      </c>
      <c r="C53" s="22" t="s">
        <v>93</v>
      </c>
      <c r="D53" s="45" t="s">
        <v>89</v>
      </c>
      <c r="E53" s="46" t="n">
        <v>542</v>
      </c>
      <c r="F53" s="25"/>
      <c r="G53" s="25"/>
      <c r="H53" s="39" t="n">
        <f aca="false">IFERROR(ROUNDDOWN((E53*G53),2),0)</f>
        <v>0</v>
      </c>
      <c r="I53" s="3"/>
    </row>
    <row r="54" customFormat="false" ht="43.25" hidden="false" customHeight="true" outlineLevel="0" collapsed="false">
      <c r="A54" s="47"/>
      <c r="B54" s="44" t="s">
        <v>94</v>
      </c>
      <c r="C54" s="22" t="s">
        <v>95</v>
      </c>
      <c r="D54" s="45" t="s">
        <v>89</v>
      </c>
      <c r="E54" s="46" t="n">
        <v>236</v>
      </c>
      <c r="F54" s="25"/>
      <c r="G54" s="25"/>
      <c r="H54" s="39" t="n">
        <f aca="false">IFERROR(ROUNDDOWN((E54*G54),2),0)</f>
        <v>0</v>
      </c>
      <c r="I54" s="3"/>
    </row>
    <row r="55" customFormat="false" ht="51.45" hidden="false" customHeight="true" outlineLevel="0" collapsed="false">
      <c r="A55" s="47"/>
      <c r="B55" s="44" t="s">
        <v>96</v>
      </c>
      <c r="C55" s="22" t="s">
        <v>97</v>
      </c>
      <c r="D55" s="45" t="s">
        <v>89</v>
      </c>
      <c r="E55" s="46" t="n">
        <v>581</v>
      </c>
      <c r="F55" s="25"/>
      <c r="G55" s="25"/>
      <c r="H55" s="39" t="n">
        <f aca="false">IFERROR(ROUNDDOWN((E55*G55),2),0)</f>
        <v>0</v>
      </c>
      <c r="I55" s="3"/>
    </row>
    <row r="56" customFormat="false" ht="62.65" hidden="false" customHeight="true" outlineLevel="0" collapsed="false">
      <c r="A56" s="47"/>
      <c r="B56" s="44" t="s">
        <v>98</v>
      </c>
      <c r="C56" s="22" t="s">
        <v>99</v>
      </c>
      <c r="D56" s="45" t="s">
        <v>89</v>
      </c>
      <c r="E56" s="46" t="n">
        <v>136</v>
      </c>
      <c r="F56" s="25"/>
      <c r="G56" s="25"/>
      <c r="H56" s="39" t="n">
        <f aca="false">IFERROR(ROUNDDOWN((E56*G56),2),0)</f>
        <v>0</v>
      </c>
      <c r="I56" s="3"/>
    </row>
    <row r="57" customFormat="false" ht="54.45" hidden="false" customHeight="true" outlineLevel="0" collapsed="false">
      <c r="A57" s="47"/>
      <c r="B57" s="44" t="s">
        <v>100</v>
      </c>
      <c r="C57" s="22" t="s">
        <v>101</v>
      </c>
      <c r="D57" s="45" t="s">
        <v>89</v>
      </c>
      <c r="E57" s="46" t="n">
        <v>228</v>
      </c>
      <c r="F57" s="25"/>
      <c r="G57" s="25"/>
      <c r="H57" s="39" t="n">
        <f aca="false">IFERROR(ROUNDDOWN((E57*G57),2),0)</f>
        <v>0</v>
      </c>
      <c r="I57" s="3"/>
    </row>
    <row r="58" customFormat="false" ht="45.5" hidden="false" customHeight="true" outlineLevel="0" collapsed="false">
      <c r="A58" s="47"/>
      <c r="B58" s="44" t="s">
        <v>102</v>
      </c>
      <c r="C58" s="22" t="s">
        <v>103</v>
      </c>
      <c r="D58" s="45" t="s">
        <v>89</v>
      </c>
      <c r="E58" s="46" t="n">
        <v>3</v>
      </c>
      <c r="F58" s="25"/>
      <c r="G58" s="25"/>
      <c r="H58" s="39" t="n">
        <f aca="false">IFERROR(ROUNDDOWN((E58*G58),2),0)</f>
        <v>0</v>
      </c>
      <c r="I58" s="3"/>
    </row>
    <row r="59" customFormat="false" ht="45.5" hidden="false" customHeight="true" outlineLevel="0" collapsed="false">
      <c r="A59" s="47"/>
      <c r="B59" s="44" t="s">
        <v>104</v>
      </c>
      <c r="C59" s="22" t="s">
        <v>105</v>
      </c>
      <c r="D59" s="45" t="s">
        <v>89</v>
      </c>
      <c r="E59" s="46" t="n">
        <v>9</v>
      </c>
      <c r="F59" s="25"/>
      <c r="G59" s="25"/>
      <c r="H59" s="39" t="n">
        <f aca="false">IFERROR(ROUNDDOWN((E59*G59),2),0)</f>
        <v>0</v>
      </c>
      <c r="I59" s="3"/>
    </row>
    <row r="60" customFormat="false" ht="50.7" hidden="false" customHeight="true" outlineLevel="0" collapsed="false">
      <c r="A60" s="48" t="s">
        <v>106</v>
      </c>
      <c r="B60" s="48"/>
      <c r="C60" s="48"/>
      <c r="D60" s="48"/>
      <c r="E60" s="48"/>
      <c r="F60" s="48"/>
      <c r="G60" s="48"/>
      <c r="H60" s="49" t="n">
        <f aca="false">SUM(H51:H59)</f>
        <v>0</v>
      </c>
      <c r="I60" s="3"/>
    </row>
    <row r="61" customFormat="false" ht="19.5" hidden="false" customHeight="true" outlineLevel="0" collapsed="false">
      <c r="A61" s="50" t="s">
        <v>107</v>
      </c>
      <c r="B61" s="50"/>
      <c r="C61" s="50"/>
      <c r="D61" s="50"/>
      <c r="E61" s="50"/>
      <c r="F61" s="50"/>
      <c r="G61" s="50"/>
      <c r="H61" s="50"/>
      <c r="I61" s="3"/>
    </row>
    <row r="62" customFormat="false" ht="19.5" hidden="false" customHeight="true" outlineLevel="0" collapsed="false">
      <c r="A62" s="51" t="s">
        <v>108</v>
      </c>
      <c r="B62" s="51"/>
      <c r="C62" s="51"/>
      <c r="D62" s="51"/>
      <c r="E62" s="51"/>
      <c r="F62" s="51"/>
      <c r="G62" s="51"/>
      <c r="H62" s="52" t="s">
        <v>109</v>
      </c>
    </row>
    <row r="63" customFormat="false" ht="19.5" hidden="false" customHeight="true" outlineLevel="0" collapsed="false">
      <c r="A63" s="53" t="s">
        <v>110</v>
      </c>
      <c r="B63" s="53"/>
      <c r="C63" s="53"/>
      <c r="D63" s="53"/>
      <c r="E63" s="53"/>
      <c r="F63" s="53"/>
      <c r="G63" s="53"/>
      <c r="H63" s="53"/>
      <c r="I63" s="3"/>
    </row>
    <row r="64" customFormat="false" ht="27.2" hidden="false" customHeight="true" outlineLevel="0" collapsed="false">
      <c r="A64" s="54" t="s">
        <v>111</v>
      </c>
      <c r="B64" s="54"/>
      <c r="C64" s="54"/>
      <c r="D64" s="54"/>
      <c r="E64" s="54"/>
      <c r="F64" s="54"/>
      <c r="G64" s="54"/>
      <c r="H64" s="54"/>
      <c r="I64" s="3"/>
    </row>
    <row r="65" customFormat="false" ht="13.8" hidden="false" customHeight="false" outlineLevel="0" collapsed="false">
      <c r="A65" s="55"/>
      <c r="B65" s="55"/>
      <c r="C65" s="55"/>
      <c r="D65" s="55"/>
      <c r="E65" s="55"/>
      <c r="F65" s="55"/>
      <c r="G65" s="55"/>
      <c r="H65" s="55"/>
      <c r="I65" s="3"/>
    </row>
    <row r="66" customFormat="false" ht="13.8" hidden="false" customHeight="false" outlineLevel="0" collapsed="false">
      <c r="A66" s="56" t="s">
        <v>112</v>
      </c>
      <c r="B66" s="57"/>
      <c r="C66" s="57"/>
      <c r="D66" s="58"/>
      <c r="E66" s="58"/>
      <c r="F66" s="58"/>
      <c r="G66" s="58"/>
      <c r="H66" s="58"/>
      <c r="I66" s="3"/>
    </row>
    <row r="67" customFormat="false" ht="13.8" hidden="false" customHeight="false" outlineLevel="0" collapsed="false">
      <c r="A67" s="56" t="s">
        <v>113</v>
      </c>
      <c r="B67" s="57"/>
      <c r="C67" s="57"/>
      <c r="D67" s="58"/>
      <c r="E67" s="58"/>
      <c r="F67" s="58"/>
      <c r="G67" s="58"/>
      <c r="H67" s="58"/>
      <c r="I67" s="3"/>
    </row>
    <row r="68" customFormat="false" ht="13.8" hidden="false" customHeight="false" outlineLevel="0" collapsed="false">
      <c r="A68" s="59"/>
      <c r="B68" s="59"/>
      <c r="C68" s="59"/>
      <c r="D68" s="59"/>
      <c r="E68" s="59"/>
      <c r="F68" s="59"/>
      <c r="G68" s="59"/>
      <c r="H68" s="59"/>
      <c r="I68" s="3"/>
    </row>
    <row r="69" customFormat="false" ht="13.8" hidden="false" customHeight="false" outlineLevel="0" collapsed="false">
      <c r="A69" s="60"/>
      <c r="B69" s="61"/>
      <c r="C69" s="61"/>
      <c r="D69" s="61"/>
      <c r="E69" s="61"/>
      <c r="F69" s="61"/>
      <c r="G69" s="61"/>
      <c r="H69" s="62"/>
      <c r="I69" s="3"/>
    </row>
    <row r="70" customFormat="false" ht="21.6" hidden="false" customHeight="true" outlineLevel="0" collapsed="false">
      <c r="A70" s="63"/>
      <c r="B70" s="64" t="s">
        <v>114</v>
      </c>
      <c r="C70" s="64"/>
      <c r="D70" s="64"/>
      <c r="E70" s="64"/>
      <c r="F70" s="64"/>
      <c r="G70" s="64"/>
      <c r="H70" s="65"/>
      <c r="I70" s="3"/>
    </row>
  </sheetData>
  <sheetProtection sheet="true" password="dc57" objects="true" scenarios="true"/>
  <mergeCells count="40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H11"/>
    <mergeCell ref="A12:B12"/>
    <mergeCell ref="C12:H12"/>
    <mergeCell ref="A42:G42"/>
    <mergeCell ref="A43:H43"/>
    <mergeCell ref="A44:B44"/>
    <mergeCell ref="C44:H44"/>
    <mergeCell ref="A47:G47"/>
    <mergeCell ref="A48:H48"/>
    <mergeCell ref="A49:B49"/>
    <mergeCell ref="C49:H49"/>
    <mergeCell ref="A60:G60"/>
    <mergeCell ref="A61:H61"/>
    <mergeCell ref="A62:G62"/>
    <mergeCell ref="A63:H63"/>
    <mergeCell ref="A64:H64"/>
    <mergeCell ref="A65:H65"/>
    <mergeCell ref="B66:C66"/>
    <mergeCell ref="D66:H66"/>
    <mergeCell ref="B67:C67"/>
    <mergeCell ref="D67:H67"/>
    <mergeCell ref="A68:H68"/>
    <mergeCell ref="B69:G69"/>
    <mergeCell ref="B70:G70"/>
  </mergeCells>
  <printOptions headings="false" gridLines="false" gridLinesSet="true" horizontalCentered="true" verticalCentered="false"/>
  <pageMargins left="0.39375" right="0.236111111111111" top="0.315277777777778" bottom="0.31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215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cp:lastPrinted>2022-06-13T23:23:05Z</cp:lastPrinted>
  <dcterms:modified xsi:type="dcterms:W3CDTF">2022-12-30T11:03:59Z</dcterms:modified>
  <cp:revision>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